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N:\1500都市整備部\040下水道課\010経営係\係の業務\17経営比較分析表\R6\提出分\"/>
    </mc:Choice>
  </mc:AlternateContent>
  <workbookProtection workbookAlgorithmName="SHA-512" workbookHashValue="uGiQi1NJXjaYLj9hzJ4jnE1qoMV4asiBBaLt05hmyPyRBaICfQ/mieD9rtnb1CvH15FpzrAuXOeK3BEUUpSPcQ==" workbookSaltValue="jm/Mi0WPF6xdjvypxYnGlg==" workbookSpinCount="100000" lockStructure="1"/>
  <bookViews>
    <workbookView xWindow="0" yWindow="0" windowWidth="23040" windowHeight="9210"/>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J85" i="4"/>
  <c r="I85" i="4"/>
  <c r="G85" i="4"/>
  <c r="F85" i="4"/>
  <c r="E85" i="4"/>
  <c r="AT10" i="4"/>
  <c r="AL10" i="4"/>
  <c r="I10" i="4"/>
  <c r="AL8" i="4"/>
  <c r="P8" i="4"/>
  <c r="I8" i="4"/>
</calcChain>
</file>

<file path=xl/sharedStrings.xml><?xml version="1.0" encoding="utf-8"?>
<sst xmlns="http://schemas.openxmlformats.org/spreadsheetml/2006/main" count="236" uniqueCount="116">
  <si>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</si>
  <si>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</si>
  <si>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</si>
  <si>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</si>
  <si>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</si>
  <si>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</si>
  <si>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</si>
  <si>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</si>
  <si>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</si>
  <si>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</si>
  <si>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</si>
  <si>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</si>
  <si>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</si>
  <si>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</si>
  <si>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</si>
  <si>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</si>
  <si>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</si>
  <si>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</si>
  <si>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</si>
  <si>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</si>
  <si>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</si>
  <si>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</si>
  <si>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</si>
  <si>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</si>
  <si>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</si>
  <si>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</si>
  <si>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</si>
  <si>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</si>
  <si>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</si>
  <si>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</si>
  <si>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</si>
  <si>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</si>
  <si>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</si>
  <si>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</si>
  <si>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</si>
  <si>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</si>
  <si>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</si>
  <si>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</si>
  <si>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</si>
  <si>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</si>
  <si>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</si>
  <si>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</si>
  <si>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</si>
  <si>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</si>
  <si>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</si>
  <si>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</si>
  <si>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</si>
  <si>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</si>
  <si>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</si>
  <si>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</si>
  <si>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</si>
  <si>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</si>
  <si>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</si>
  <si>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</si>
  <si>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</si>
  <si>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</si>
  <si>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</si>
  <si>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</si>
  <si>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</si>
  <si>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</si>
  <si>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</si>
  <si>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</si>
  <si>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</si>
  <si>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</si>
  <si>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</si>
  <si>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</si>
  <si>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</si>
  <si>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</si>
  <si>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</si>
  <si>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</si>
  <si>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</si>
  <si>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</si>
  <si>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</si>
  <si>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</si>
  <si>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</si>
  <si>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</si>
  <si>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</si>
  <si>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</si>
  <si>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</si>
  <si>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</si>
  <si>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</si>
  <si>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</si>
  <si>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</si>
  <si>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</si>
  <si>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</si>
  <si>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</si>
  <si>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</si>
  <si>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</si>
  <si>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</si>
  <si>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</si>
  <si>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</si>
  <si>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</si>
  <si>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</si>
  <si>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</si>
  <si>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</si>
  <si>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</si>
  <si>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福岡県　福津市</t>
  </si>
  <si>
    <t>法適用</t>
  </si>
  <si>
    <t>下水道事業</t>
  </si>
  <si>
    <t>特定環境保全公共下水道</t>
  </si>
  <si>
    <t>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</si>
  <si>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</si>
  <si>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</si>
  <si>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</si>
  <si>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</si>
  <si>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</si>
  <si>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</si>
  <si>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</si>
  <si>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</si>
  <si>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</si>
  <si>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</si>
  <si>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</si>
  <si>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</si>
  <si>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特定環境保全公共下水道事業は、公共下水道事業と同じ会計上で経営をしています。従って、基本的な分析及び今後の改善に向けた取り組みは、公共下水道事業と同様です。
①経常収支比率
毎年100％を上回っていますが、経常収益の中に含まれている繰入金の影響が大きい状況です。
③流動比率
類似団体平均は上回っていますが、100％に至っていないため、資金の確保に努める必要があります。
④企業債残高対事業規模比率
集中的に整備を行っていることから、類似団体の平均値と比較しても、高い状況です。
⑤経費回収率
今後も100％以上を維持できるように収入の確保と経費の削減に取り組む必要があります。
⑧水洗化率
当該区域における管渠整備を集中的に進めたことにより、処理区域内人口が急激に増加したことから、一時的に水洗化率が減少しました。類似団体の平均値を下回っていることもあり、今後は接続促進に向けた努力が必要です。</t>
    <phoneticPr fontId="4"/>
  </si>
  <si>
    <t>　津屋崎処理区内の特環地区は、平成14年3月に供用を開始しました。また、福間処理区内の特環地区における管渠整備を平成25年度から開始し、令和5年度で完了しました。現在耐用年数を経過している管渠はありません。今後は使用年数の経過に伴い老朽化が進行すると考えられるため、ストックマネジメント計画に基づき、管渠更新の必要性を適宜判断していきます。</t>
    <phoneticPr fontId="4"/>
  </si>
  <si>
    <t>　特定環境保全公共下水道事業は、令和5年度で区域内の整備が完了しました。今後の使用料収入については、人口の増加や下水道接続に伴い、微増していくと見込んでいます。一方で、集中的な整備の財源として借り入れた企業債の償還が増加する見込みであることから、経営状況は厳しくなると思われます。
　公共下水道事業と同様に、令和5年度に改定した経営戦略に基づき、適正な使用料の検証業務を令和6年度と令和7年度の2か年で実施しています。</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</si>
</sst>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E55-4ECA-ADC8-2311E6A885AD}"/>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0.39</c:v>
                </c:pt>
                <c:pt idx="1">
                  <c:v>0.1</c:v>
                </c:pt>
                <c:pt idx="2">
                  <c:v>0.08</c:v>
                </c:pt>
                <c:pt idx="3">
                  <c:v>0.06</c:v>
                </c:pt>
                <c:pt idx="4">
                  <c:v>0.05</c:v>
                </c:pt>
              </c:numCache>
            </c:numRef>
          </c:val>
          <c:smooth val="0"/>
          <c:extLst>
            <c:ext xmlns:c16="http://schemas.microsoft.com/office/drawing/2014/chart" uri="{C3380CC4-5D6E-409C-BE32-E72D297353CC}">
              <c16:uniqueId val="{00000001-6E55-4ECA-ADC8-2311E6A885AD}"/>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1BF-4C01-A960-EA03DF6874B9}"/>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42.4</c:v>
                </c:pt>
                <c:pt idx="1">
                  <c:v>42.28</c:v>
                </c:pt>
                <c:pt idx="2">
                  <c:v>41.06</c:v>
                </c:pt>
                <c:pt idx="3">
                  <c:v>42.09</c:v>
                </c:pt>
                <c:pt idx="4">
                  <c:v>42.15</c:v>
                </c:pt>
              </c:numCache>
            </c:numRef>
          </c:val>
          <c:smooth val="0"/>
          <c:extLst>
            <c:ext xmlns:c16="http://schemas.microsoft.com/office/drawing/2014/chart" uri="{C3380CC4-5D6E-409C-BE32-E72D297353CC}">
              <c16:uniqueId val="{00000001-21BF-4C01-A960-EA03DF6874B9}"/>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78.34</c:v>
                </c:pt>
                <c:pt idx="1">
                  <c:v>78.75</c:v>
                </c:pt>
                <c:pt idx="2">
                  <c:v>74.13</c:v>
                </c:pt>
                <c:pt idx="3">
                  <c:v>74.8</c:v>
                </c:pt>
                <c:pt idx="4">
                  <c:v>77.42</c:v>
                </c:pt>
              </c:numCache>
            </c:numRef>
          </c:val>
          <c:extLst>
            <c:ext xmlns:c16="http://schemas.microsoft.com/office/drawing/2014/chart" uri="{C3380CC4-5D6E-409C-BE32-E72D297353CC}">
              <c16:uniqueId val="{00000000-5212-4BFC-B3B1-35FCA6DDC227}"/>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84.19</c:v>
                </c:pt>
                <c:pt idx="1">
                  <c:v>84.34</c:v>
                </c:pt>
                <c:pt idx="2">
                  <c:v>84.34</c:v>
                </c:pt>
                <c:pt idx="3">
                  <c:v>84.73</c:v>
                </c:pt>
                <c:pt idx="4">
                  <c:v>84.21</c:v>
                </c:pt>
              </c:numCache>
            </c:numRef>
          </c:val>
          <c:smooth val="0"/>
          <c:extLst>
            <c:ext xmlns:c16="http://schemas.microsoft.com/office/drawing/2014/chart" uri="{C3380CC4-5D6E-409C-BE32-E72D297353CC}">
              <c16:uniqueId val="{00000001-5212-4BFC-B3B1-35FCA6DDC227}"/>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137.71</c:v>
                </c:pt>
                <c:pt idx="1">
                  <c:v>129.66999999999999</c:v>
                </c:pt>
                <c:pt idx="2">
                  <c:v>129.06</c:v>
                </c:pt>
                <c:pt idx="3">
                  <c:v>137.46</c:v>
                </c:pt>
                <c:pt idx="4">
                  <c:v>157.59</c:v>
                </c:pt>
              </c:numCache>
            </c:numRef>
          </c:val>
          <c:extLst>
            <c:ext xmlns:c16="http://schemas.microsoft.com/office/drawing/2014/chart" uri="{C3380CC4-5D6E-409C-BE32-E72D297353CC}">
              <c16:uniqueId val="{00000000-9415-4A34-BB86-0E8D7ABCC597}"/>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105.78</c:v>
                </c:pt>
                <c:pt idx="1">
                  <c:v>106.09</c:v>
                </c:pt>
                <c:pt idx="2">
                  <c:v>106.44</c:v>
                </c:pt>
                <c:pt idx="3">
                  <c:v>107.11</c:v>
                </c:pt>
                <c:pt idx="4">
                  <c:v>106.38</c:v>
                </c:pt>
              </c:numCache>
            </c:numRef>
          </c:val>
          <c:smooth val="0"/>
          <c:extLst>
            <c:ext xmlns:c16="http://schemas.microsoft.com/office/drawing/2014/chart" uri="{C3380CC4-5D6E-409C-BE32-E72D297353CC}">
              <c16:uniqueId val="{00000001-9415-4A34-BB86-0E8D7ABCC597}"/>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10.63</c:v>
                </c:pt>
                <c:pt idx="1">
                  <c:v>11.98</c:v>
                </c:pt>
                <c:pt idx="2">
                  <c:v>13.21</c:v>
                </c:pt>
                <c:pt idx="3">
                  <c:v>14.47</c:v>
                </c:pt>
                <c:pt idx="4">
                  <c:v>16.510000000000002</c:v>
                </c:pt>
              </c:numCache>
            </c:numRef>
          </c:val>
          <c:extLst>
            <c:ext xmlns:c16="http://schemas.microsoft.com/office/drawing/2014/chart" uri="{C3380CC4-5D6E-409C-BE32-E72D297353CC}">
              <c16:uniqueId val="{00000000-2219-430A-B03E-02B7986E61FB}"/>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21.36</c:v>
                </c:pt>
                <c:pt idx="1">
                  <c:v>22.79</c:v>
                </c:pt>
                <c:pt idx="2">
                  <c:v>24.8</c:v>
                </c:pt>
                <c:pt idx="3">
                  <c:v>26.77</c:v>
                </c:pt>
                <c:pt idx="4">
                  <c:v>27.46</c:v>
                </c:pt>
              </c:numCache>
            </c:numRef>
          </c:val>
          <c:smooth val="0"/>
          <c:extLst>
            <c:ext xmlns:c16="http://schemas.microsoft.com/office/drawing/2014/chart" uri="{C3380CC4-5D6E-409C-BE32-E72D297353CC}">
              <c16:uniqueId val="{00000001-2219-430A-B03E-02B7986E61FB}"/>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123-42DC-8521-8979322C5D30}"/>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0.01</c:v>
                </c:pt>
                <c:pt idx="1">
                  <c:v>0.01</c:v>
                </c:pt>
                <c:pt idx="2">
                  <c:v>0.02</c:v>
                </c:pt>
                <c:pt idx="3">
                  <c:v>7.0000000000000007E-2</c:v>
                </c:pt>
                <c:pt idx="4">
                  <c:v>0.02</c:v>
                </c:pt>
              </c:numCache>
            </c:numRef>
          </c:val>
          <c:smooth val="0"/>
          <c:extLst>
            <c:ext xmlns:c16="http://schemas.microsoft.com/office/drawing/2014/chart" uri="{C3380CC4-5D6E-409C-BE32-E72D297353CC}">
              <c16:uniqueId val="{00000001-8123-42DC-8521-8979322C5D30}"/>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E06-4DF5-8AAE-E1641D313CD5}"/>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63.96</c:v>
                </c:pt>
                <c:pt idx="1">
                  <c:v>69.42</c:v>
                </c:pt>
                <c:pt idx="2">
                  <c:v>72.86</c:v>
                </c:pt>
                <c:pt idx="3">
                  <c:v>69.540000000000006</c:v>
                </c:pt>
                <c:pt idx="4">
                  <c:v>70.63</c:v>
                </c:pt>
              </c:numCache>
            </c:numRef>
          </c:val>
          <c:smooth val="0"/>
          <c:extLst>
            <c:ext xmlns:c16="http://schemas.microsoft.com/office/drawing/2014/chart" uri="{C3380CC4-5D6E-409C-BE32-E72D297353CC}">
              <c16:uniqueId val="{00000001-6E06-4DF5-8AAE-E1641D313CD5}"/>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110.49</c:v>
                </c:pt>
                <c:pt idx="1">
                  <c:v>91.49</c:v>
                </c:pt>
                <c:pt idx="2">
                  <c:v>77.069999999999993</c:v>
                </c:pt>
                <c:pt idx="3">
                  <c:v>65.87</c:v>
                </c:pt>
                <c:pt idx="4">
                  <c:v>86.5</c:v>
                </c:pt>
              </c:numCache>
            </c:numRef>
          </c:val>
          <c:extLst>
            <c:ext xmlns:c16="http://schemas.microsoft.com/office/drawing/2014/chart" uri="{C3380CC4-5D6E-409C-BE32-E72D297353CC}">
              <c16:uniqueId val="{00000000-D375-40C4-9FED-1876E43B4313}"/>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44.24</c:v>
                </c:pt>
                <c:pt idx="1">
                  <c:v>43.07</c:v>
                </c:pt>
                <c:pt idx="2">
                  <c:v>45.42</c:v>
                </c:pt>
                <c:pt idx="3">
                  <c:v>50.63</c:v>
                </c:pt>
                <c:pt idx="4">
                  <c:v>53.28</c:v>
                </c:pt>
              </c:numCache>
            </c:numRef>
          </c:val>
          <c:smooth val="0"/>
          <c:extLst>
            <c:ext xmlns:c16="http://schemas.microsoft.com/office/drawing/2014/chart" uri="{C3380CC4-5D6E-409C-BE32-E72D297353CC}">
              <c16:uniqueId val="{00000001-D375-40C4-9FED-1876E43B4313}"/>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2650.54</c:v>
                </c:pt>
                <c:pt idx="1">
                  <c:v>2509.94</c:v>
                </c:pt>
                <c:pt idx="2">
                  <c:v>2433.86</c:v>
                </c:pt>
                <c:pt idx="3">
                  <c:v>2657.48</c:v>
                </c:pt>
                <c:pt idx="4">
                  <c:v>2357.85</c:v>
                </c:pt>
              </c:numCache>
            </c:numRef>
          </c:val>
          <c:extLst>
            <c:ext xmlns:c16="http://schemas.microsoft.com/office/drawing/2014/chart" uri="{C3380CC4-5D6E-409C-BE32-E72D297353CC}">
              <c16:uniqueId val="{00000000-40E4-46BA-9AC6-63CA6D04086D}"/>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1258.43</c:v>
                </c:pt>
                <c:pt idx="1">
                  <c:v>1163.75</c:v>
                </c:pt>
                <c:pt idx="2">
                  <c:v>1195.47</c:v>
                </c:pt>
                <c:pt idx="3">
                  <c:v>1168.69</c:v>
                </c:pt>
                <c:pt idx="4">
                  <c:v>1142.44</c:v>
                </c:pt>
              </c:numCache>
            </c:numRef>
          </c:val>
          <c:smooth val="0"/>
          <c:extLst>
            <c:ext xmlns:c16="http://schemas.microsoft.com/office/drawing/2014/chart" uri="{C3380CC4-5D6E-409C-BE32-E72D297353CC}">
              <c16:uniqueId val="{00000001-40E4-46BA-9AC6-63CA6D04086D}"/>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99.94</c:v>
                </c:pt>
                <c:pt idx="1">
                  <c:v>99.58</c:v>
                </c:pt>
                <c:pt idx="2">
                  <c:v>100</c:v>
                </c:pt>
                <c:pt idx="3">
                  <c:v>100</c:v>
                </c:pt>
                <c:pt idx="4">
                  <c:v>99.45</c:v>
                </c:pt>
              </c:numCache>
            </c:numRef>
          </c:val>
          <c:extLst>
            <c:ext xmlns:c16="http://schemas.microsoft.com/office/drawing/2014/chart" uri="{C3380CC4-5D6E-409C-BE32-E72D297353CC}">
              <c16:uniqueId val="{00000000-2418-4898-81F4-73CDE77D4217}"/>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73.36</c:v>
                </c:pt>
                <c:pt idx="1">
                  <c:v>72.599999999999994</c:v>
                </c:pt>
                <c:pt idx="2">
                  <c:v>69.430000000000007</c:v>
                </c:pt>
                <c:pt idx="3">
                  <c:v>70.709999999999994</c:v>
                </c:pt>
                <c:pt idx="4">
                  <c:v>66.63</c:v>
                </c:pt>
              </c:numCache>
            </c:numRef>
          </c:val>
          <c:smooth val="0"/>
          <c:extLst>
            <c:ext xmlns:c16="http://schemas.microsoft.com/office/drawing/2014/chart" uri="{C3380CC4-5D6E-409C-BE32-E72D297353CC}">
              <c16:uniqueId val="{00000001-2418-4898-81F4-73CDE77D4217}"/>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164.59</c:v>
                </c:pt>
                <c:pt idx="1">
                  <c:v>172.75</c:v>
                </c:pt>
                <c:pt idx="2">
                  <c:v>172.92</c:v>
                </c:pt>
                <c:pt idx="3">
                  <c:v>173.87</c:v>
                </c:pt>
                <c:pt idx="4">
                  <c:v>175.54</c:v>
                </c:pt>
              </c:numCache>
            </c:numRef>
          </c:val>
          <c:extLst>
            <c:ext xmlns:c16="http://schemas.microsoft.com/office/drawing/2014/chart" uri="{C3380CC4-5D6E-409C-BE32-E72D297353CC}">
              <c16:uniqueId val="{00000000-45CE-4C55-B9F5-5720C2183486}"/>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224.88</c:v>
                </c:pt>
                <c:pt idx="1">
                  <c:v>228.64</c:v>
                </c:pt>
                <c:pt idx="2">
                  <c:v>239.46</c:v>
                </c:pt>
                <c:pt idx="3">
                  <c:v>233.15</c:v>
                </c:pt>
                <c:pt idx="4">
                  <c:v>252.17</c:v>
                </c:pt>
              </c:numCache>
            </c:numRef>
          </c:val>
          <c:smooth val="0"/>
          <c:extLst>
            <c:ext xmlns:c16="http://schemas.microsoft.com/office/drawing/2014/chart" uri="{C3380CC4-5D6E-409C-BE32-E72D297353CC}">
              <c16:uniqueId val="{00000001-45CE-4C55-B9F5-5720C2183486}"/>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【1,099.15】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【225.78】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【72.92】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【30.82】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V58" zoomScale="80" zoomScaleNormal="80" workbookViewId="0">
      <selection activeCell="BJ88" sqref="BJ88"/>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福岡県　福津市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4" t="str">
        <f>データ!I6</f>
        <v>法適用</v>
      </c>
      <c r="C8" s="34"/>
      <c r="D8" s="34"/>
      <c r="E8" s="34"/>
      <c r="F8" s="34"/>
      <c r="G8" s="34"/>
      <c r="H8" s="34"/>
      <c r="I8" s="34" t="str">
        <f>データ!J6</f>
        <v>下水道事業</v>
      </c>
      <c r="J8" s="34"/>
      <c r="K8" s="34"/>
      <c r="L8" s="34"/>
      <c r="M8" s="34"/>
      <c r="N8" s="34"/>
      <c r="O8" s="34"/>
      <c r="P8" s="34" t="str">
        <f>データ!K6</f>
        <v>特定環境保全公共下水道</v>
      </c>
      <c r="Q8" s="34"/>
      <c r="R8" s="34"/>
      <c r="S8" s="34"/>
      <c r="T8" s="34"/>
      <c r="U8" s="34"/>
      <c r="V8" s="34"/>
      <c r="W8" s="34" t="str">
        <f>データ!L6</f>
        <v>D2</v>
      </c>
      <c r="X8" s="34"/>
      <c r="Y8" s="34"/>
      <c r="Z8" s="34"/>
      <c r="AA8" s="34"/>
      <c r="AB8" s="34"/>
      <c r="AC8" s="34"/>
      <c r="AD8" s="35" t="str">
        <f>データ!$M$6</f>
        <v>非設置</v>
      </c>
      <c r="AE8" s="35"/>
      <c r="AF8" s="35"/>
      <c r="AG8" s="35"/>
      <c r="AH8" s="35"/>
      <c r="AI8" s="35"/>
      <c r="AJ8" s="35"/>
      <c r="AK8" s="3"/>
      <c r="AL8" s="36">
        <f>データ!S6</f>
        <v>69201</v>
      </c>
      <c r="AM8" s="36"/>
      <c r="AN8" s="36"/>
      <c r="AO8" s="36"/>
      <c r="AP8" s="36"/>
      <c r="AQ8" s="36"/>
      <c r="AR8" s="36"/>
      <c r="AS8" s="36"/>
      <c r="AT8" s="37">
        <f>データ!T6</f>
        <v>52.76</v>
      </c>
      <c r="AU8" s="37"/>
      <c r="AV8" s="37"/>
      <c r="AW8" s="37"/>
      <c r="AX8" s="37"/>
      <c r="AY8" s="37"/>
      <c r="AZ8" s="37"/>
      <c r="BA8" s="37"/>
      <c r="BB8" s="37">
        <f>データ!U6</f>
        <v>1311.62</v>
      </c>
      <c r="BC8" s="37"/>
      <c r="BD8" s="37"/>
      <c r="BE8" s="37"/>
      <c r="BF8" s="37"/>
      <c r="BG8" s="37"/>
      <c r="BH8" s="37"/>
      <c r="BI8" s="37"/>
      <c r="BJ8" s="3"/>
      <c r="BK8" s="3"/>
      <c r="BL8" s="38" t="s">
        <v>10</v>
      </c>
      <c r="BM8" s="39"/>
      <c r="BN8" s="40" t="s">
        <v>11</v>
      </c>
      <c r="BO8" s="40"/>
      <c r="BP8" s="40"/>
      <c r="BQ8" s="40"/>
      <c r="BR8" s="40"/>
      <c r="BS8" s="40"/>
      <c r="BT8" s="40"/>
      <c r="BU8" s="40"/>
      <c r="BV8" s="40"/>
      <c r="BW8" s="40"/>
      <c r="BX8" s="40"/>
      <c r="BY8" s="41"/>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7" t="str">
        <f>データ!N6</f>
        <v>-</v>
      </c>
      <c r="C10" s="37"/>
      <c r="D10" s="37"/>
      <c r="E10" s="37"/>
      <c r="F10" s="37"/>
      <c r="G10" s="37"/>
      <c r="H10" s="37"/>
      <c r="I10" s="37">
        <f>データ!O6</f>
        <v>57.8</v>
      </c>
      <c r="J10" s="37"/>
      <c r="K10" s="37"/>
      <c r="L10" s="37"/>
      <c r="M10" s="37"/>
      <c r="N10" s="37"/>
      <c r="O10" s="37"/>
      <c r="P10" s="37">
        <f>データ!P6</f>
        <v>4.38</v>
      </c>
      <c r="Q10" s="37"/>
      <c r="R10" s="37"/>
      <c r="S10" s="37"/>
      <c r="T10" s="37"/>
      <c r="U10" s="37"/>
      <c r="V10" s="37"/>
      <c r="W10" s="37">
        <f>データ!Q6</f>
        <v>83.71</v>
      </c>
      <c r="X10" s="37"/>
      <c r="Y10" s="37"/>
      <c r="Z10" s="37"/>
      <c r="AA10" s="37"/>
      <c r="AB10" s="37"/>
      <c r="AC10" s="37"/>
      <c r="AD10" s="36">
        <f>データ!R6</f>
        <v>3256</v>
      </c>
      <c r="AE10" s="36"/>
      <c r="AF10" s="36"/>
      <c r="AG10" s="36"/>
      <c r="AH10" s="36"/>
      <c r="AI10" s="36"/>
      <c r="AJ10" s="36"/>
      <c r="AK10" s="2"/>
      <c r="AL10" s="36">
        <f>データ!V6</f>
        <v>3033</v>
      </c>
      <c r="AM10" s="36"/>
      <c r="AN10" s="36"/>
      <c r="AO10" s="36"/>
      <c r="AP10" s="36"/>
      <c r="AQ10" s="36"/>
      <c r="AR10" s="36"/>
      <c r="AS10" s="36"/>
      <c r="AT10" s="37">
        <f>データ!W6</f>
        <v>1.1100000000000001</v>
      </c>
      <c r="AU10" s="37"/>
      <c r="AV10" s="37"/>
      <c r="AW10" s="37"/>
      <c r="AX10" s="37"/>
      <c r="AY10" s="37"/>
      <c r="AZ10" s="37"/>
      <c r="BA10" s="37"/>
      <c r="BB10" s="37">
        <f>データ!X6</f>
        <v>2732.43</v>
      </c>
      <c r="BC10" s="37"/>
      <c r="BD10" s="37"/>
      <c r="BE10" s="37"/>
      <c r="BF10" s="37"/>
      <c r="BG10" s="37"/>
      <c r="BH10" s="37"/>
      <c r="BI10" s="37"/>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113</v>
      </c>
      <c r="BM16" s="65"/>
      <c r="BN16" s="65"/>
      <c r="BO16" s="65"/>
      <c r="BP16" s="65"/>
      <c r="BQ16" s="65"/>
      <c r="BR16" s="65"/>
      <c r="BS16" s="65"/>
      <c r="BT16" s="65"/>
      <c r="BU16" s="65"/>
      <c r="BV16" s="65"/>
      <c r="BW16" s="65"/>
      <c r="BX16" s="65"/>
      <c r="BY16" s="65"/>
      <c r="BZ16" s="6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114</v>
      </c>
      <c r="BM47" s="65"/>
      <c r="BN47" s="65"/>
      <c r="BO47" s="65"/>
      <c r="BP47" s="65"/>
      <c r="BQ47" s="65"/>
      <c r="BR47" s="65"/>
      <c r="BS47" s="65"/>
      <c r="BT47" s="65"/>
      <c r="BU47" s="65"/>
      <c r="BV47" s="65"/>
      <c r="BW47" s="65"/>
      <c r="BX47" s="65"/>
      <c r="BY47" s="65"/>
      <c r="BZ47" s="66"/>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1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115</v>
      </c>
      <c r="BM66" s="65"/>
      <c r="BN66" s="65"/>
      <c r="BO66" s="65"/>
      <c r="BP66" s="65"/>
      <c r="BQ66" s="65"/>
      <c r="BR66" s="65"/>
      <c r="BS66" s="65"/>
      <c r="BT66" s="65"/>
      <c r="BU66" s="65"/>
      <c r="BV66" s="65"/>
      <c r="BW66" s="65"/>
      <c r="BX66" s="65"/>
      <c r="BY66" s="65"/>
      <c r="BZ66" s="66"/>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【105.07】</v>
      </c>
      <c r="F85" s="12" t="str">
        <f>データ!AT6</f>
        <v>【63.54】</v>
      </c>
      <c r="G85" s="12" t="str">
        <f>データ!BE6</f>
        <v>【50.90】</v>
      </c>
      <c r="H85" s="12" t="str">
        <f>データ!BP6</f>
        <v>【1,099.15】</v>
      </c>
      <c r="I85" s="12" t="str">
        <f>データ!CA6</f>
        <v>【72.92】</v>
      </c>
      <c r="J85" s="12" t="str">
        <f>データ!CL6</f>
        <v>【225.78】</v>
      </c>
      <c r="K85" s="12" t="str">
        <f>データ!CW6</f>
        <v>【43.17】</v>
      </c>
      <c r="L85" s="12" t="str">
        <f>データ!DH6</f>
        <v>【86.31】</v>
      </c>
      <c r="M85" s="12" t="str">
        <f>データ!DS6</f>
        <v>【30.82】</v>
      </c>
      <c r="N85" s="12" t="str">
        <f>データ!ED6</f>
        <v>【0.06】</v>
      </c>
      <c r="O85" s="12" t="str">
        <f>データ!EO6</f>
        <v>【0.15】</v>
      </c>
    </row>
  </sheetData>
  <sheetProtection algorithmName="SHA-512" hashValue="gvi9jZ7Lw1swRiI2MJyFGLiaWNJQG73svSKzK26g7J3LNEpO5VgpGmWQX5j2KW51SbAgTdZlVQr2/MUd1m53/g==" saltValue="1PvXWh0PB3P0r3BX5oUWZA=="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402249</v>
      </c>
      <c r="D6" s="19">
        <f t="shared" si="3"/>
        <v>46</v>
      </c>
      <c r="E6" s="19">
        <f t="shared" si="3"/>
        <v>17</v>
      </c>
      <c r="F6" s="19">
        <f t="shared" si="3"/>
        <v>4</v>
      </c>
      <c r="G6" s="19">
        <f t="shared" si="3"/>
        <v>0</v>
      </c>
      <c r="H6" s="19" t="str">
        <f t="shared" si="3"/>
        <v>福岡県　福津市</v>
      </c>
      <c r="I6" s="19" t="str">
        <f t="shared" si="3"/>
        <v>法適用</v>
      </c>
      <c r="J6" s="19" t="str">
        <f t="shared" si="3"/>
        <v>下水道事業</v>
      </c>
      <c r="K6" s="19" t="str">
        <f t="shared" si="3"/>
        <v>特定環境保全公共下水道</v>
      </c>
      <c r="L6" s="19" t="str">
        <f t="shared" si="3"/>
        <v>D2</v>
      </c>
      <c r="M6" s="19" t="str">
        <f t="shared" si="3"/>
        <v>非設置</v>
      </c>
      <c r="N6" s="20" t="str">
        <f t="shared" si="3"/>
        <v>-</v>
      </c>
      <c r="O6" s="20">
        <f t="shared" si="3"/>
        <v>57.8</v>
      </c>
      <c r="P6" s="20">
        <f t="shared" si="3"/>
        <v>4.38</v>
      </c>
      <c r="Q6" s="20">
        <f t="shared" si="3"/>
        <v>83.71</v>
      </c>
      <c r="R6" s="20">
        <f t="shared" si="3"/>
        <v>3256</v>
      </c>
      <c r="S6" s="20">
        <f t="shared" si="3"/>
        <v>69201</v>
      </c>
      <c r="T6" s="20">
        <f t="shared" si="3"/>
        <v>52.76</v>
      </c>
      <c r="U6" s="20">
        <f t="shared" si="3"/>
        <v>1311.62</v>
      </c>
      <c r="V6" s="20">
        <f t="shared" si="3"/>
        <v>3033</v>
      </c>
      <c r="W6" s="20">
        <f t="shared" si="3"/>
        <v>1.1100000000000001</v>
      </c>
      <c r="X6" s="20">
        <f t="shared" si="3"/>
        <v>2732.43</v>
      </c>
      <c r="Y6" s="21">
        <f>IF(Y7="",NA(),Y7)</f>
        <v>137.71</v>
      </c>
      <c r="Z6" s="21">
        <f t="shared" ref="Z6:AH6" si="4">IF(Z7="",NA(),Z7)</f>
        <v>129.66999999999999</v>
      </c>
      <c r="AA6" s="21">
        <f t="shared" si="4"/>
        <v>129.06</v>
      </c>
      <c r="AB6" s="21">
        <f t="shared" si="4"/>
        <v>137.46</v>
      </c>
      <c r="AC6" s="21">
        <f t="shared" si="4"/>
        <v>157.59</v>
      </c>
      <c r="AD6" s="21">
        <f t="shared" si="4"/>
        <v>105.78</v>
      </c>
      <c r="AE6" s="21">
        <f t="shared" si="4"/>
        <v>106.09</v>
      </c>
      <c r="AF6" s="21">
        <f t="shared" si="4"/>
        <v>106.44</v>
      </c>
      <c r="AG6" s="21">
        <f t="shared" si="4"/>
        <v>107.11</v>
      </c>
      <c r="AH6" s="21">
        <f t="shared" si="4"/>
        <v>106.38</v>
      </c>
      <c r="AI6" s="20" t="str">
        <f>IF(AI7="","",IF(AI7="-","【-】","【"&amp;SUBSTITUTE(TEXT(AI7,"#,##0.00"),"-","△")&amp;"】"))</f>
        <v>【105.07】</v>
      </c>
      <c r="AJ6" s="20">
        <f>IF(AJ7="",NA(),AJ7)</f>
        <v>0</v>
      </c>
      <c r="AK6" s="20">
        <f t="shared" ref="AK6:AS6" si="5">IF(AK7="",NA(),AK7)</f>
        <v>0</v>
      </c>
      <c r="AL6" s="20">
        <f t="shared" si="5"/>
        <v>0</v>
      </c>
      <c r="AM6" s="20">
        <f t="shared" si="5"/>
        <v>0</v>
      </c>
      <c r="AN6" s="20">
        <f t="shared" si="5"/>
        <v>0</v>
      </c>
      <c r="AO6" s="21">
        <f t="shared" si="5"/>
        <v>63.96</v>
      </c>
      <c r="AP6" s="21">
        <f t="shared" si="5"/>
        <v>69.42</v>
      </c>
      <c r="AQ6" s="21">
        <f t="shared" si="5"/>
        <v>72.86</v>
      </c>
      <c r="AR6" s="21">
        <f t="shared" si="5"/>
        <v>69.540000000000006</v>
      </c>
      <c r="AS6" s="21">
        <f t="shared" si="5"/>
        <v>70.63</v>
      </c>
      <c r="AT6" s="20" t="str">
        <f>IF(AT7="","",IF(AT7="-","【-】","【"&amp;SUBSTITUTE(TEXT(AT7,"#,##0.00"),"-","△")&amp;"】"))</f>
        <v>【63.54】</v>
      </c>
      <c r="AU6" s="21">
        <f>IF(AU7="",NA(),AU7)</f>
        <v>110.49</v>
      </c>
      <c r="AV6" s="21">
        <f t="shared" ref="AV6:BD6" si="6">IF(AV7="",NA(),AV7)</f>
        <v>91.49</v>
      </c>
      <c r="AW6" s="21">
        <f t="shared" si="6"/>
        <v>77.069999999999993</v>
      </c>
      <c r="AX6" s="21">
        <f t="shared" si="6"/>
        <v>65.87</v>
      </c>
      <c r="AY6" s="21">
        <f t="shared" si="6"/>
        <v>86.5</v>
      </c>
      <c r="AZ6" s="21">
        <f t="shared" si="6"/>
        <v>44.24</v>
      </c>
      <c r="BA6" s="21">
        <f t="shared" si="6"/>
        <v>43.07</v>
      </c>
      <c r="BB6" s="21">
        <f t="shared" si="6"/>
        <v>45.42</v>
      </c>
      <c r="BC6" s="21">
        <f t="shared" si="6"/>
        <v>50.63</v>
      </c>
      <c r="BD6" s="21">
        <f t="shared" si="6"/>
        <v>53.28</v>
      </c>
      <c r="BE6" s="20" t="str">
        <f>IF(BE7="","",IF(BE7="-","【-】","【"&amp;SUBSTITUTE(TEXT(BE7,"#,##0.00"),"-","△")&amp;"】"))</f>
        <v>【50.90】</v>
      </c>
      <c r="BF6" s="21">
        <f>IF(BF7="",NA(),BF7)</f>
        <v>2650.54</v>
      </c>
      <c r="BG6" s="21">
        <f t="shared" ref="BG6:BO6" si="7">IF(BG7="",NA(),BG7)</f>
        <v>2509.94</v>
      </c>
      <c r="BH6" s="21">
        <f t="shared" si="7"/>
        <v>2433.86</v>
      </c>
      <c r="BI6" s="21">
        <f t="shared" si="7"/>
        <v>2657.48</v>
      </c>
      <c r="BJ6" s="21">
        <f t="shared" si="7"/>
        <v>2357.85</v>
      </c>
      <c r="BK6" s="21">
        <f t="shared" si="7"/>
        <v>1258.43</v>
      </c>
      <c r="BL6" s="21">
        <f t="shared" si="7"/>
        <v>1163.75</v>
      </c>
      <c r="BM6" s="21">
        <f t="shared" si="7"/>
        <v>1195.47</v>
      </c>
      <c r="BN6" s="21">
        <f t="shared" si="7"/>
        <v>1168.69</v>
      </c>
      <c r="BO6" s="21">
        <f t="shared" si="7"/>
        <v>1142.44</v>
      </c>
      <c r="BP6" s="20" t="str">
        <f>IF(BP7="","",IF(BP7="-","【-】","【"&amp;SUBSTITUTE(TEXT(BP7,"#,##0.00"),"-","△")&amp;"】"))</f>
        <v>【1,099.15】</v>
      </c>
      <c r="BQ6" s="21">
        <f>IF(BQ7="",NA(),BQ7)</f>
        <v>99.94</v>
      </c>
      <c r="BR6" s="21">
        <f t="shared" ref="BR6:BZ6" si="8">IF(BR7="",NA(),BR7)</f>
        <v>99.58</v>
      </c>
      <c r="BS6" s="21">
        <f t="shared" si="8"/>
        <v>100</v>
      </c>
      <c r="BT6" s="21">
        <f t="shared" si="8"/>
        <v>100</v>
      </c>
      <c r="BU6" s="21">
        <f t="shared" si="8"/>
        <v>99.45</v>
      </c>
      <c r="BV6" s="21">
        <f t="shared" si="8"/>
        <v>73.36</v>
      </c>
      <c r="BW6" s="21">
        <f t="shared" si="8"/>
        <v>72.599999999999994</v>
      </c>
      <c r="BX6" s="21">
        <f t="shared" si="8"/>
        <v>69.430000000000007</v>
      </c>
      <c r="BY6" s="21">
        <f t="shared" si="8"/>
        <v>70.709999999999994</v>
      </c>
      <c r="BZ6" s="21">
        <f t="shared" si="8"/>
        <v>66.63</v>
      </c>
      <c r="CA6" s="20" t="str">
        <f>IF(CA7="","",IF(CA7="-","【-】","【"&amp;SUBSTITUTE(TEXT(CA7,"#,##0.00"),"-","△")&amp;"】"))</f>
        <v>【72.92】</v>
      </c>
      <c r="CB6" s="21">
        <f>IF(CB7="",NA(),CB7)</f>
        <v>164.59</v>
      </c>
      <c r="CC6" s="21">
        <f t="shared" ref="CC6:CK6" si="9">IF(CC7="",NA(),CC7)</f>
        <v>172.75</v>
      </c>
      <c r="CD6" s="21">
        <f t="shared" si="9"/>
        <v>172.92</v>
      </c>
      <c r="CE6" s="21">
        <f t="shared" si="9"/>
        <v>173.87</v>
      </c>
      <c r="CF6" s="21">
        <f t="shared" si="9"/>
        <v>175.54</v>
      </c>
      <c r="CG6" s="21">
        <f t="shared" si="9"/>
        <v>224.88</v>
      </c>
      <c r="CH6" s="21">
        <f t="shared" si="9"/>
        <v>228.64</v>
      </c>
      <c r="CI6" s="21">
        <f t="shared" si="9"/>
        <v>239.46</v>
      </c>
      <c r="CJ6" s="21">
        <f t="shared" si="9"/>
        <v>233.15</v>
      </c>
      <c r="CK6" s="21">
        <f t="shared" si="9"/>
        <v>252.17</v>
      </c>
      <c r="CL6" s="20" t="str">
        <f>IF(CL7="","",IF(CL7="-","【-】","【"&amp;SUBSTITUTE(TEXT(CL7,"#,##0.00"),"-","△")&amp;"】"))</f>
        <v>【225.78】</v>
      </c>
      <c r="CM6" s="21" t="str">
        <f>IF(CM7="",NA(),CM7)</f>
        <v>-</v>
      </c>
      <c r="CN6" s="21" t="str">
        <f t="shared" ref="CN6:CV6" si="10">IF(CN7="",NA(),CN7)</f>
        <v>-</v>
      </c>
      <c r="CO6" s="21" t="str">
        <f t="shared" si="10"/>
        <v>-</v>
      </c>
      <c r="CP6" s="21" t="str">
        <f t="shared" si="10"/>
        <v>-</v>
      </c>
      <c r="CQ6" s="21" t="str">
        <f t="shared" si="10"/>
        <v>-</v>
      </c>
      <c r="CR6" s="21">
        <f t="shared" si="10"/>
        <v>42.4</v>
      </c>
      <c r="CS6" s="21">
        <f t="shared" si="10"/>
        <v>42.28</v>
      </c>
      <c r="CT6" s="21">
        <f t="shared" si="10"/>
        <v>41.06</v>
      </c>
      <c r="CU6" s="21">
        <f t="shared" si="10"/>
        <v>42.09</v>
      </c>
      <c r="CV6" s="21">
        <f t="shared" si="10"/>
        <v>42.15</v>
      </c>
      <c r="CW6" s="20" t="str">
        <f>IF(CW7="","",IF(CW7="-","【-】","【"&amp;SUBSTITUTE(TEXT(CW7,"#,##0.00"),"-","△")&amp;"】"))</f>
        <v>【43.17】</v>
      </c>
      <c r="CX6" s="21">
        <f>IF(CX7="",NA(),CX7)</f>
        <v>78.34</v>
      </c>
      <c r="CY6" s="21">
        <f t="shared" ref="CY6:DG6" si="11">IF(CY7="",NA(),CY7)</f>
        <v>78.75</v>
      </c>
      <c r="CZ6" s="21">
        <f t="shared" si="11"/>
        <v>74.13</v>
      </c>
      <c r="DA6" s="21">
        <f t="shared" si="11"/>
        <v>74.8</v>
      </c>
      <c r="DB6" s="21">
        <f t="shared" si="11"/>
        <v>77.42</v>
      </c>
      <c r="DC6" s="21">
        <f t="shared" si="11"/>
        <v>84.19</v>
      </c>
      <c r="DD6" s="21">
        <f t="shared" si="11"/>
        <v>84.34</v>
      </c>
      <c r="DE6" s="21">
        <f t="shared" si="11"/>
        <v>84.34</v>
      </c>
      <c r="DF6" s="21">
        <f t="shared" si="11"/>
        <v>84.73</v>
      </c>
      <c r="DG6" s="21">
        <f t="shared" si="11"/>
        <v>84.21</v>
      </c>
      <c r="DH6" s="20" t="str">
        <f>IF(DH7="","",IF(DH7="-","【-】","【"&amp;SUBSTITUTE(TEXT(DH7,"#,##0.00"),"-","△")&amp;"】"))</f>
        <v>【86.31】</v>
      </c>
      <c r="DI6" s="21">
        <f>IF(DI7="",NA(),DI7)</f>
        <v>10.63</v>
      </c>
      <c r="DJ6" s="21">
        <f t="shared" ref="DJ6:DR6" si="12">IF(DJ7="",NA(),DJ7)</f>
        <v>11.98</v>
      </c>
      <c r="DK6" s="21">
        <f t="shared" si="12"/>
        <v>13.21</v>
      </c>
      <c r="DL6" s="21">
        <f t="shared" si="12"/>
        <v>14.47</v>
      </c>
      <c r="DM6" s="21">
        <f t="shared" si="12"/>
        <v>16.510000000000002</v>
      </c>
      <c r="DN6" s="21">
        <f t="shared" si="12"/>
        <v>21.36</v>
      </c>
      <c r="DO6" s="21">
        <f t="shared" si="12"/>
        <v>22.79</v>
      </c>
      <c r="DP6" s="21">
        <f t="shared" si="12"/>
        <v>24.8</v>
      </c>
      <c r="DQ6" s="21">
        <f t="shared" si="12"/>
        <v>26.77</v>
      </c>
      <c r="DR6" s="21">
        <f t="shared" si="12"/>
        <v>27.46</v>
      </c>
      <c r="DS6" s="20" t="str">
        <f>IF(DS7="","",IF(DS7="-","【-】","【"&amp;SUBSTITUTE(TEXT(DS7,"#,##0.00"),"-","△")&amp;"】"))</f>
        <v>【30.82】</v>
      </c>
      <c r="DT6" s="20">
        <f>IF(DT7="",NA(),DT7)</f>
        <v>0</v>
      </c>
      <c r="DU6" s="20">
        <f t="shared" ref="DU6:EC6" si="13">IF(DU7="",NA(),DU7)</f>
        <v>0</v>
      </c>
      <c r="DV6" s="20">
        <f t="shared" si="13"/>
        <v>0</v>
      </c>
      <c r="DW6" s="20">
        <f t="shared" si="13"/>
        <v>0</v>
      </c>
      <c r="DX6" s="20">
        <f t="shared" si="13"/>
        <v>0</v>
      </c>
      <c r="DY6" s="21">
        <f t="shared" si="13"/>
        <v>0.01</v>
      </c>
      <c r="DZ6" s="21">
        <f t="shared" si="13"/>
        <v>0.01</v>
      </c>
      <c r="EA6" s="21">
        <f t="shared" si="13"/>
        <v>0.02</v>
      </c>
      <c r="EB6" s="21">
        <f t="shared" si="13"/>
        <v>7.0000000000000007E-2</v>
      </c>
      <c r="EC6" s="21">
        <f t="shared" si="13"/>
        <v>0.02</v>
      </c>
      <c r="ED6" s="20" t="str">
        <f>IF(ED7="","",IF(ED7="-","【-】","【"&amp;SUBSTITUTE(TEXT(ED7,"#,##0.00"),"-","△")&amp;"】"))</f>
        <v>【0.06】</v>
      </c>
      <c r="EE6" s="20">
        <f>IF(EE7="",NA(),EE7)</f>
        <v>0</v>
      </c>
      <c r="EF6" s="20">
        <f t="shared" ref="EF6:EN6" si="14">IF(EF7="",NA(),EF7)</f>
        <v>0</v>
      </c>
      <c r="EG6" s="20">
        <f t="shared" si="14"/>
        <v>0</v>
      </c>
      <c r="EH6" s="20">
        <f t="shared" si="14"/>
        <v>0</v>
      </c>
      <c r="EI6" s="20">
        <f t="shared" si="14"/>
        <v>0</v>
      </c>
      <c r="EJ6" s="21">
        <f t="shared" si="14"/>
        <v>0.39</v>
      </c>
      <c r="EK6" s="21">
        <f t="shared" si="14"/>
        <v>0.1</v>
      </c>
      <c r="EL6" s="21">
        <f t="shared" si="14"/>
        <v>0.08</v>
      </c>
      <c r="EM6" s="21">
        <f t="shared" si="14"/>
        <v>0.06</v>
      </c>
      <c r="EN6" s="21">
        <f t="shared" si="14"/>
        <v>0.05</v>
      </c>
      <c r="EO6" s="20" t="str">
        <f>IF(EO7="","",IF(EO7="-","【-】","【"&amp;SUBSTITUTE(TEXT(EO7,"#,##0.00"),"-","△")&amp;"】"))</f>
        <v>【0.15】</v>
      </c>
    </row>
    <row r="7" spans="1:148" s="22" customFormat="1" x14ac:dyDescent="0.15">
      <c r="A7" s="14"/>
      <c r="B7" s="23">
        <v>2024</v>
      </c>
      <c r="C7" s="23">
        <v>402249</v>
      </c>
      <c r="D7" s="23">
        <v>46</v>
      </c>
      <c r="E7" s="23">
        <v>17</v>
      </c>
      <c r="F7" s="23">
        <v>4</v>
      </c>
      <c r="G7" s="23">
        <v>0</v>
      </c>
      <c r="H7" s="23" t="s">
        <v>96</v>
      </c>
      <c r="I7" s="23" t="s">
        <v>97</v>
      </c>
      <c r="J7" s="23" t="s">
        <v>98</v>
      </c>
      <c r="K7" s="23" t="s">
        <v>99</v>
      </c>
      <c r="L7" s="23" t="s">
        <v>100</v>
      </c>
      <c r="M7" s="23" t="s">
        <v>101</v>
      </c>
      <c r="N7" s="24" t="s">
        <v>102</v>
      </c>
      <c r="O7" s="24">
        <v>57.8</v>
      </c>
      <c r="P7" s="24">
        <v>4.38</v>
      </c>
      <c r="Q7" s="24">
        <v>83.71</v>
      </c>
      <c r="R7" s="24">
        <v>3256</v>
      </c>
      <c r="S7" s="24">
        <v>69201</v>
      </c>
      <c r="T7" s="24">
        <v>52.76</v>
      </c>
      <c r="U7" s="24">
        <v>1311.62</v>
      </c>
      <c r="V7" s="24">
        <v>3033</v>
      </c>
      <c r="W7" s="24">
        <v>1.1100000000000001</v>
      </c>
      <c r="X7" s="24">
        <v>2732.43</v>
      </c>
      <c r="Y7" s="24">
        <v>137.71</v>
      </c>
      <c r="Z7" s="24">
        <v>129.66999999999999</v>
      </c>
      <c r="AA7" s="24">
        <v>129.06</v>
      </c>
      <c r="AB7" s="24">
        <v>137.46</v>
      </c>
      <c r="AC7" s="24">
        <v>157.59</v>
      </c>
      <c r="AD7" s="24">
        <v>105.78</v>
      </c>
      <c r="AE7" s="24">
        <v>106.09</v>
      </c>
      <c r="AF7" s="24">
        <v>106.44</v>
      </c>
      <c r="AG7" s="24">
        <v>107.11</v>
      </c>
      <c r="AH7" s="24">
        <v>106.38</v>
      </c>
      <c r="AI7" s="24">
        <v>105.07</v>
      </c>
      <c r="AJ7" s="24">
        <v>0</v>
      </c>
      <c r="AK7" s="24">
        <v>0</v>
      </c>
      <c r="AL7" s="24">
        <v>0</v>
      </c>
      <c r="AM7" s="24">
        <v>0</v>
      </c>
      <c r="AN7" s="24">
        <v>0</v>
      </c>
      <c r="AO7" s="24">
        <v>63.96</v>
      </c>
      <c r="AP7" s="24">
        <v>69.42</v>
      </c>
      <c r="AQ7" s="24">
        <v>72.86</v>
      </c>
      <c r="AR7" s="24">
        <v>69.540000000000006</v>
      </c>
      <c r="AS7" s="24">
        <v>70.63</v>
      </c>
      <c r="AT7" s="24">
        <v>63.54</v>
      </c>
      <c r="AU7" s="24">
        <v>110.49</v>
      </c>
      <c r="AV7" s="24">
        <v>91.49</v>
      </c>
      <c r="AW7" s="24">
        <v>77.069999999999993</v>
      </c>
      <c r="AX7" s="24">
        <v>65.87</v>
      </c>
      <c r="AY7" s="24">
        <v>86.5</v>
      </c>
      <c r="AZ7" s="24">
        <v>44.24</v>
      </c>
      <c r="BA7" s="24">
        <v>43.07</v>
      </c>
      <c r="BB7" s="24">
        <v>45.42</v>
      </c>
      <c r="BC7" s="24">
        <v>50.63</v>
      </c>
      <c r="BD7" s="24">
        <v>53.28</v>
      </c>
      <c r="BE7" s="24">
        <v>50.9</v>
      </c>
      <c r="BF7" s="24">
        <v>2650.54</v>
      </c>
      <c r="BG7" s="24">
        <v>2509.94</v>
      </c>
      <c r="BH7" s="24">
        <v>2433.86</v>
      </c>
      <c r="BI7" s="24">
        <v>2657.48</v>
      </c>
      <c r="BJ7" s="24">
        <v>2357.85</v>
      </c>
      <c r="BK7" s="24">
        <v>1258.43</v>
      </c>
      <c r="BL7" s="24">
        <v>1163.75</v>
      </c>
      <c r="BM7" s="24">
        <v>1195.47</v>
      </c>
      <c r="BN7" s="24">
        <v>1168.69</v>
      </c>
      <c r="BO7" s="24">
        <v>1142.44</v>
      </c>
      <c r="BP7" s="24">
        <v>1099.1500000000001</v>
      </c>
      <c r="BQ7" s="24">
        <v>99.94</v>
      </c>
      <c r="BR7" s="24">
        <v>99.58</v>
      </c>
      <c r="BS7" s="24">
        <v>100</v>
      </c>
      <c r="BT7" s="24">
        <v>100</v>
      </c>
      <c r="BU7" s="24">
        <v>99.45</v>
      </c>
      <c r="BV7" s="24">
        <v>73.36</v>
      </c>
      <c r="BW7" s="24">
        <v>72.599999999999994</v>
      </c>
      <c r="BX7" s="24">
        <v>69.430000000000007</v>
      </c>
      <c r="BY7" s="24">
        <v>70.709999999999994</v>
      </c>
      <c r="BZ7" s="24">
        <v>66.63</v>
      </c>
      <c r="CA7" s="24">
        <v>72.92</v>
      </c>
      <c r="CB7" s="24">
        <v>164.59</v>
      </c>
      <c r="CC7" s="24">
        <v>172.75</v>
      </c>
      <c r="CD7" s="24">
        <v>172.92</v>
      </c>
      <c r="CE7" s="24">
        <v>173.87</v>
      </c>
      <c r="CF7" s="24">
        <v>175.54</v>
      </c>
      <c r="CG7" s="24">
        <v>224.88</v>
      </c>
      <c r="CH7" s="24">
        <v>228.64</v>
      </c>
      <c r="CI7" s="24">
        <v>239.46</v>
      </c>
      <c r="CJ7" s="24">
        <v>233.15</v>
      </c>
      <c r="CK7" s="24">
        <v>252.17</v>
      </c>
      <c r="CL7" s="24">
        <v>225.78</v>
      </c>
      <c r="CM7" s="24" t="s">
        <v>102</v>
      </c>
      <c r="CN7" s="24" t="s">
        <v>102</v>
      </c>
      <c r="CO7" s="24" t="s">
        <v>102</v>
      </c>
      <c r="CP7" s="24" t="s">
        <v>102</v>
      </c>
      <c r="CQ7" s="24" t="s">
        <v>102</v>
      </c>
      <c r="CR7" s="24">
        <v>42.4</v>
      </c>
      <c r="CS7" s="24">
        <v>42.28</v>
      </c>
      <c r="CT7" s="24">
        <v>41.06</v>
      </c>
      <c r="CU7" s="24">
        <v>42.09</v>
      </c>
      <c r="CV7" s="24">
        <v>42.15</v>
      </c>
      <c r="CW7" s="24">
        <v>43.17</v>
      </c>
      <c r="CX7" s="24">
        <v>78.34</v>
      </c>
      <c r="CY7" s="24">
        <v>78.75</v>
      </c>
      <c r="CZ7" s="24">
        <v>74.13</v>
      </c>
      <c r="DA7" s="24">
        <v>74.8</v>
      </c>
      <c r="DB7" s="24">
        <v>77.42</v>
      </c>
      <c r="DC7" s="24">
        <v>84.19</v>
      </c>
      <c r="DD7" s="24">
        <v>84.34</v>
      </c>
      <c r="DE7" s="24">
        <v>84.34</v>
      </c>
      <c r="DF7" s="24">
        <v>84.73</v>
      </c>
      <c r="DG7" s="24">
        <v>84.21</v>
      </c>
      <c r="DH7" s="24">
        <v>86.31</v>
      </c>
      <c r="DI7" s="24">
        <v>10.63</v>
      </c>
      <c r="DJ7" s="24">
        <v>11.98</v>
      </c>
      <c r="DK7" s="24">
        <v>13.21</v>
      </c>
      <c r="DL7" s="24">
        <v>14.47</v>
      </c>
      <c r="DM7" s="24">
        <v>16.510000000000002</v>
      </c>
      <c r="DN7" s="24">
        <v>21.36</v>
      </c>
      <c r="DO7" s="24">
        <v>22.79</v>
      </c>
      <c r="DP7" s="24">
        <v>24.8</v>
      </c>
      <c r="DQ7" s="24">
        <v>26.77</v>
      </c>
      <c r="DR7" s="24">
        <v>27.46</v>
      </c>
      <c r="DS7" s="24">
        <v>30.82</v>
      </c>
      <c r="DT7" s="24">
        <v>0</v>
      </c>
      <c r="DU7" s="24">
        <v>0</v>
      </c>
      <c r="DV7" s="24">
        <v>0</v>
      </c>
      <c r="DW7" s="24">
        <v>0</v>
      </c>
      <c r="DX7" s="24">
        <v>0</v>
      </c>
      <c r="DY7" s="24">
        <v>0.01</v>
      </c>
      <c r="DZ7" s="24">
        <v>0.01</v>
      </c>
      <c r="EA7" s="24">
        <v>0.02</v>
      </c>
      <c r="EB7" s="24">
        <v>7.0000000000000007E-2</v>
      </c>
      <c r="EC7" s="24">
        <v>0.02</v>
      </c>
      <c r="ED7" s="24">
        <v>0.06</v>
      </c>
      <c r="EE7" s="24">
        <v>0</v>
      </c>
      <c r="EF7" s="24">
        <v>0</v>
      </c>
      <c r="EG7" s="24">
        <v>0</v>
      </c>
      <c r="EH7" s="24">
        <v>0</v>
      </c>
      <c r="EI7" s="24">
        <v>0</v>
      </c>
      <c r="EJ7" s="24">
        <v>0.39</v>
      </c>
      <c r="EK7" s="24">
        <v>0.1</v>
      </c>
      <c r="EL7" s="24">
        <v>0.08</v>
      </c>
      <c r="EM7" s="24">
        <v>0.06</v>
      </c>
      <c r="EN7" s="24">
        <v>0.05</v>
      </c>
      <c r="EO7" s="24">
        <v>0.15</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立野翠</cp:lastModifiedBy>
  <cp:lastPrinted>2026-01-21T02:32:01Z</cp:lastPrinted>
  <dcterms:created xsi:type="dcterms:W3CDTF">2025-12-23T06:14:32Z</dcterms:created>
  <dcterms:modified xsi:type="dcterms:W3CDTF">2026-01-21T02:32:01Z</dcterms:modified>
  <cp:category/>
</cp:coreProperties>
</file>