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N:\1300健康福祉部\020高齢者サービス課\030介護事業所指導係\■■制度改正_報酬改定含む\■令和6年度報酬改定等\令和６年度報酬改定【令和６年３月１８日公表】\★体制加算の届出に関するもの\介護給付費算定に係る体制等状況一覧表\居宅介護支援\"/>
    </mc:Choice>
  </mc:AlternateContent>
  <bookViews>
    <workbookView xWindow="0" yWindow="0" windowWidth="15345" windowHeight="3705"/>
  </bookViews>
  <sheets>
    <sheet name="チェックリスト" sheetId="7" r:id="rId1"/>
    <sheet name="別紙１－１" sheetId="2" r:id="rId2"/>
    <sheet name="別紙3－2" sheetId="3" r:id="rId3"/>
    <sheet name="別紙36" sheetId="5" r:id="rId4"/>
    <sheet name="別紙36-2" sheetId="6" r:id="rId5"/>
    <sheet name="居宅介護支援（１枚版）" sheetId="13" r:id="rId6"/>
    <sheet name="標準様式１【記載例】居宅介護支援" sheetId="10" r:id="rId7"/>
    <sheet name="標準様式１記入方法" sheetId="11" r:id="rId8"/>
    <sheet name="標準様式１プルダウン・リスト" sheetId="12" r:id="rId9"/>
  </sheets>
  <externalReferences>
    <externalReference r:id="rId10"/>
    <externalReference r:id="rId11"/>
    <externalReference r:id="rId12"/>
    <externalReference r:id="rId13"/>
    <externalReference r:id="rId14"/>
  </externalReferences>
  <definedNames>
    <definedName name="_xlnm._FilterDatabase" localSheetId="1" hidden="1">'別紙１－１'!$C$2:$C$23</definedName>
    <definedName name="ｋ" localSheetId="0">#REF!</definedName>
    <definedName name="ｋ" localSheetId="4">#REF!</definedName>
    <definedName name="ｋ">#N/A</definedName>
    <definedName name="_xlnm.Print_Area" localSheetId="5">'居宅介護支援（１枚版）'!$A$1:$BD$51</definedName>
    <definedName name="_xlnm.Print_Area" localSheetId="6">標準様式１【記載例】居宅介護支援!$A$1:$BD$51</definedName>
    <definedName name="_xlnm.Print_Area" localSheetId="7">標準様式１記入方法!$A$1:$O$77</definedName>
    <definedName name="_xlnm.Print_Area" localSheetId="1">'別紙１－１'!$A$1:$AF$108</definedName>
    <definedName name="_xlnm.Print_Area" localSheetId="2">'別紙3－2'!$A$1:$AK$78</definedName>
    <definedName name="_xlnm.Print_Area" localSheetId="3">別紙36!$A$1:$Z$68</definedName>
    <definedName name="_xlnm.Print_Area" localSheetId="4">'別紙36-2'!$A$1:$Z$42</definedName>
    <definedName name="_xlnm.Print_Titles" localSheetId="5">'居宅介護支援（１枚版）'!$1:$13</definedName>
    <definedName name="_xlnm.Print_Titles" localSheetId="6">標準様式１【記載例】居宅介護支援!$1:$13</definedName>
    <definedName name="サービス種別" localSheetId="0">#REF!</definedName>
    <definedName name="サービス種別">[1]サービス種類一覧!$B$4:$B$20</definedName>
    <definedName name="サービス種類" localSheetId="0">#REF!</definedName>
    <definedName name="サービス種類">[2]サービス種類一覧!$C$4:$C$20</definedName>
    <definedName name="サービス名" localSheetId="0">#REF!</definedName>
    <definedName name="サービス名" localSheetId="4">#REF!</definedName>
    <definedName name="サービス名">#N/A</definedName>
    <definedName name="サービス名称" localSheetId="0">#REF!</definedName>
    <definedName name="サービス名称" localSheetId="4">#REF!</definedName>
    <definedName name="サービス名称">#N/A</definedName>
    <definedName name="だだ" localSheetId="0">#REF!</definedName>
    <definedName name="だだ" localSheetId="4">#REF!</definedName>
    <definedName name="だだ">#N/A</definedName>
    <definedName name="っっｋ" localSheetId="0">#REF!</definedName>
    <definedName name="っっｋ" localSheetId="4">#REF!</definedName>
    <definedName name="っっｋ">#N/A</definedName>
    <definedName name="っっっっｌ" localSheetId="0">#REF!</definedName>
    <definedName name="っっっっｌ" localSheetId="4">#REF!</definedName>
    <definedName name="っっっっｌ">#N/A</definedName>
    <definedName name="介護支援専門員">標準様式１プルダウン・リスト!$D$16:$D$28</definedName>
    <definedName name="介護予防支援担当職員">標準様式１プルダウン・リスト!$E$16:$E$28</definedName>
    <definedName name="確認" localSheetId="0">#REF!</definedName>
    <definedName name="確認" localSheetId="4">#REF!</definedName>
    <definedName name="確認">#N/A</definedName>
    <definedName name="管理者">標準様式１プルダウン・リスト!$C$16:$C$28</definedName>
    <definedName name="種類" localSheetId="0">#REF!</definedName>
    <definedName name="種類">[3]サービス種類一覧!$A$4:$A$20</definedName>
    <definedName name="職種" localSheetId="5">[4]プルダウン・リスト!$C$15:$K$15</definedName>
    <definedName name="職種">標準様式１プルダウン・リスト!$C$15:$K$15</definedName>
    <definedName name="届出書記載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0" i="13" l="1"/>
  <c r="M50" i="13" s="1"/>
  <c r="H45" i="13"/>
  <c r="C45" i="13"/>
  <c r="M45" i="13" s="1"/>
  <c r="H50" i="13" s="1"/>
  <c r="H44" i="13"/>
  <c r="C44" i="13"/>
  <c r="P40" i="13"/>
  <c r="L40" i="13"/>
  <c r="J40" i="13"/>
  <c r="G39" i="13"/>
  <c r="E39" i="13"/>
  <c r="G38" i="13"/>
  <c r="E38" i="13"/>
  <c r="G37" i="13"/>
  <c r="E37" i="13"/>
  <c r="G36" i="13"/>
  <c r="E36" i="13"/>
  <c r="AW31" i="13"/>
  <c r="AU31" i="13"/>
  <c r="AU30" i="13"/>
  <c r="AW30" i="13" s="1"/>
  <c r="AU29" i="13"/>
  <c r="AW29" i="13" s="1"/>
  <c r="AU28" i="13"/>
  <c r="AW28" i="13" s="1"/>
  <c r="AW27" i="13"/>
  <c r="AU27" i="13"/>
  <c r="AW26" i="13"/>
  <c r="AU26" i="13"/>
  <c r="AU25" i="13"/>
  <c r="AW25" i="13" s="1"/>
  <c r="AU24" i="13"/>
  <c r="AW24" i="13" s="1"/>
  <c r="AW23" i="13"/>
  <c r="AU23" i="13"/>
  <c r="AU22" i="13"/>
  <c r="AW22" i="13" s="1"/>
  <c r="AU21" i="13"/>
  <c r="AW21" i="13" s="1"/>
  <c r="AU20" i="13"/>
  <c r="AW20" i="13" s="1"/>
  <c r="AW19" i="13"/>
  <c r="AU19" i="13"/>
  <c r="AW18" i="13"/>
  <c r="AU18" i="13"/>
  <c r="AU17" i="13"/>
  <c r="AW17" i="13" s="1"/>
  <c r="AU16" i="13"/>
  <c r="AW16" i="13" s="1"/>
  <c r="B16" i="13"/>
  <c r="B17" i="13" s="1"/>
  <c r="B18" i="13" s="1"/>
  <c r="B19" i="13" s="1"/>
  <c r="B20" i="13" s="1"/>
  <c r="B21" i="13" s="1"/>
  <c r="B22" i="13" s="1"/>
  <c r="B23" i="13" s="1"/>
  <c r="B24" i="13" s="1"/>
  <c r="B25" i="13" s="1"/>
  <c r="B26" i="13" s="1"/>
  <c r="B27" i="13" s="1"/>
  <c r="B28" i="13" s="1"/>
  <c r="B29" i="13" s="1"/>
  <c r="B30" i="13" s="1"/>
  <c r="B31" i="13" s="1"/>
  <c r="AW15" i="13"/>
  <c r="AU15" i="13"/>
  <c r="B15" i="13"/>
  <c r="AU14" i="13"/>
  <c r="AW14" i="13" s="1"/>
  <c r="AR13" i="13"/>
  <c r="AT12" i="13"/>
  <c r="AT13" i="13" s="1"/>
  <c r="AR12" i="13"/>
  <c r="AT11" i="13"/>
  <c r="AS11" i="13"/>
  <c r="AS12" i="13" s="1"/>
  <c r="AS13" i="13" s="1"/>
  <c r="AR11" i="13"/>
  <c r="AU9" i="13"/>
  <c r="X2" i="13"/>
  <c r="AM12" i="13" s="1"/>
  <c r="AM13" i="13" s="1"/>
  <c r="G40" i="13" l="1"/>
  <c r="E40" i="13"/>
  <c r="AC11" i="13"/>
  <c r="V12" i="13"/>
  <c r="V13" i="13" s="1"/>
  <c r="AZ7" i="13"/>
  <c r="AD11" i="13"/>
  <c r="AL11" i="13"/>
  <c r="S12" i="13"/>
  <c r="S13" i="13" s="1"/>
  <c r="AI11" i="13"/>
  <c r="AB12" i="13"/>
  <c r="AB13" i="13" s="1"/>
  <c r="U11" i="13"/>
  <c r="V11" i="13"/>
  <c r="W11" i="13"/>
  <c r="AE11" i="13"/>
  <c r="AM11" i="13"/>
  <c r="P12" i="13"/>
  <c r="P13" i="13" s="1"/>
  <c r="X12" i="13"/>
  <c r="X13" i="13" s="1"/>
  <c r="AF12" i="13"/>
  <c r="AF13" i="13" s="1"/>
  <c r="AN12" i="13"/>
  <c r="AN13" i="13" s="1"/>
  <c r="P11" i="13"/>
  <c r="X11" i="13"/>
  <c r="AF11" i="13"/>
  <c r="AN11" i="13"/>
  <c r="Q12" i="13"/>
  <c r="Q13" i="13" s="1"/>
  <c r="Y12" i="13"/>
  <c r="Y13" i="13" s="1"/>
  <c r="AG12" i="13"/>
  <c r="AG13" i="13" s="1"/>
  <c r="AO12" i="13"/>
  <c r="AO13" i="13" s="1"/>
  <c r="T12" i="13"/>
  <c r="T13" i="13" s="1"/>
  <c r="Q11" i="13"/>
  <c r="Y11" i="13"/>
  <c r="AG11" i="13"/>
  <c r="AO11" i="13"/>
  <c r="R12" i="13"/>
  <c r="R13" i="13" s="1"/>
  <c r="Z12" i="13"/>
  <c r="Z13" i="13" s="1"/>
  <c r="AH12" i="13"/>
  <c r="AH13" i="13" s="1"/>
  <c r="AP12" i="13"/>
  <c r="AP13" i="13" s="1"/>
  <c r="Z11" i="13"/>
  <c r="AQ12" i="13"/>
  <c r="AQ13" i="13" s="1"/>
  <c r="R11" i="13"/>
  <c r="AQ11" i="13"/>
  <c r="AJ12" i="13"/>
  <c r="AJ13" i="13" s="1"/>
  <c r="T11" i="13"/>
  <c r="AB11" i="13"/>
  <c r="AJ11" i="13"/>
  <c r="U12" i="13"/>
  <c r="U13" i="13" s="1"/>
  <c r="AC12" i="13"/>
  <c r="AC13" i="13" s="1"/>
  <c r="AK12" i="13"/>
  <c r="AK13" i="13" s="1"/>
  <c r="AP11" i="13"/>
  <c r="AI12" i="13"/>
  <c r="AI13" i="13" s="1"/>
  <c r="AA11" i="13"/>
  <c r="AK11" i="13"/>
  <c r="AH11" i="13"/>
  <c r="AA12" i="13"/>
  <c r="AA13" i="13" s="1"/>
  <c r="S11" i="13"/>
  <c r="AD12" i="13"/>
  <c r="AD13" i="13" s="1"/>
  <c r="AL12" i="13"/>
  <c r="AL13" i="13" s="1"/>
  <c r="W12" i="13"/>
  <c r="W13" i="13" s="1"/>
  <c r="AE12" i="13"/>
  <c r="AE13" i="13" s="1"/>
  <c r="H45" i="10" l="1"/>
  <c r="C45" i="10"/>
  <c r="M45" i="10" s="1"/>
  <c r="H50" i="10" s="1"/>
  <c r="H44" i="10"/>
  <c r="C44" i="10"/>
  <c r="P40" i="10"/>
  <c r="C50" i="10" s="1"/>
  <c r="L40" i="10"/>
  <c r="J40" i="10"/>
  <c r="G39" i="10"/>
  <c r="E39" i="10"/>
  <c r="G38" i="10"/>
  <c r="E38" i="10"/>
  <c r="G37" i="10"/>
  <c r="E37" i="10"/>
  <c r="AU31" i="10"/>
  <c r="AW31" i="10" s="1"/>
  <c r="AW30" i="10"/>
  <c r="AU30" i="10"/>
  <c r="AW29" i="10"/>
  <c r="AU29" i="10"/>
  <c r="AU28" i="10"/>
  <c r="AW28" i="10" s="1"/>
  <c r="AW27" i="10"/>
  <c r="AU27" i="10"/>
  <c r="AW26" i="10"/>
  <c r="AU26" i="10"/>
  <c r="AU25" i="10"/>
  <c r="AW25" i="10" s="1"/>
  <c r="AU24" i="10"/>
  <c r="AW24" i="10" s="1"/>
  <c r="AU23" i="10"/>
  <c r="AW23" i="10" s="1"/>
  <c r="AW22" i="10"/>
  <c r="AU22" i="10"/>
  <c r="AW21" i="10"/>
  <c r="AU21" i="10"/>
  <c r="AU20" i="10"/>
  <c r="AW20" i="10" s="1"/>
  <c r="AU19" i="10"/>
  <c r="AW19" i="10" s="1"/>
  <c r="AW18" i="10"/>
  <c r="AU18" i="10"/>
  <c r="AU17" i="10"/>
  <c r="AW17" i="10" s="1"/>
  <c r="AU16" i="10"/>
  <c r="AW16" i="10" s="1"/>
  <c r="AU15" i="10"/>
  <c r="E36" i="10" s="1"/>
  <c r="E40" i="10" s="1"/>
  <c r="B15" i="10"/>
  <c r="B16" i="10" s="1"/>
  <c r="B17" i="10" s="1"/>
  <c r="B18" i="10" s="1"/>
  <c r="B19" i="10" s="1"/>
  <c r="B20" i="10" s="1"/>
  <c r="B21" i="10" s="1"/>
  <c r="B22" i="10" s="1"/>
  <c r="B23" i="10" s="1"/>
  <c r="B24" i="10" s="1"/>
  <c r="B25" i="10" s="1"/>
  <c r="B26" i="10" s="1"/>
  <c r="B27" i="10" s="1"/>
  <c r="B28" i="10" s="1"/>
  <c r="B29" i="10" s="1"/>
  <c r="B30" i="10" s="1"/>
  <c r="B31" i="10" s="1"/>
  <c r="AW14" i="10"/>
  <c r="AU14" i="10"/>
  <c r="AO13" i="10"/>
  <c r="AN13" i="10"/>
  <c r="AG13" i="10"/>
  <c r="AF13" i="10"/>
  <c r="Y13" i="10"/>
  <c r="X13" i="10"/>
  <c r="Q13" i="10"/>
  <c r="P13" i="10"/>
  <c r="AR12" i="10"/>
  <c r="AR13" i="10" s="1"/>
  <c r="AQ12" i="10"/>
  <c r="AQ13" i="10" s="1"/>
  <c r="AO12" i="10"/>
  <c r="AN12" i="10"/>
  <c r="AM12" i="10"/>
  <c r="AM13" i="10" s="1"/>
  <c r="AJ12" i="10"/>
  <c r="AJ13" i="10" s="1"/>
  <c r="AI12" i="10"/>
  <c r="AI13" i="10" s="1"/>
  <c r="AG12" i="10"/>
  <c r="AF12" i="10"/>
  <c r="AE12" i="10"/>
  <c r="AE13" i="10" s="1"/>
  <c r="AB12" i="10"/>
  <c r="AB13" i="10" s="1"/>
  <c r="AA12" i="10"/>
  <c r="AA13" i="10" s="1"/>
  <c r="Y12" i="10"/>
  <c r="X12" i="10"/>
  <c r="W12" i="10"/>
  <c r="W13" i="10" s="1"/>
  <c r="T12" i="10"/>
  <c r="T13" i="10" s="1"/>
  <c r="S12" i="10"/>
  <c r="S13" i="10" s="1"/>
  <c r="Q12" i="10"/>
  <c r="P12" i="10"/>
  <c r="AT11" i="10"/>
  <c r="AT12" i="10" s="1"/>
  <c r="AT13" i="10" s="1"/>
  <c r="AS11" i="10"/>
  <c r="AS12" i="10" s="1"/>
  <c r="AS13" i="10" s="1"/>
  <c r="AR11" i="10"/>
  <c r="AQ11" i="10"/>
  <c r="AP11" i="10"/>
  <c r="AN11" i="10"/>
  <c r="AM11" i="10"/>
  <c r="AL11" i="10"/>
  <c r="AI11" i="10"/>
  <c r="AH11" i="10"/>
  <c r="AF11" i="10"/>
  <c r="AE11" i="10"/>
  <c r="AD11" i="10"/>
  <c r="AA11" i="10"/>
  <c r="Z11" i="10"/>
  <c r="X11" i="10"/>
  <c r="W11" i="10"/>
  <c r="V11" i="10"/>
  <c r="S11" i="10"/>
  <c r="R11" i="10"/>
  <c r="P11" i="10"/>
  <c r="AU9" i="10"/>
  <c r="AZ7" i="10"/>
  <c r="X2" i="10"/>
  <c r="AL12" i="10" s="1"/>
  <c r="AL13" i="10" s="1"/>
  <c r="M50" i="10" l="1"/>
  <c r="Q11" i="10"/>
  <c r="Y11" i="10"/>
  <c r="AG11" i="10"/>
  <c r="AO11" i="10"/>
  <c r="R12" i="10"/>
  <c r="R13" i="10" s="1"/>
  <c r="Z12" i="10"/>
  <c r="Z13" i="10" s="1"/>
  <c r="AH12" i="10"/>
  <c r="AH13" i="10" s="1"/>
  <c r="AP12" i="10"/>
  <c r="AP13" i="10" s="1"/>
  <c r="AW15" i="10"/>
  <c r="G36" i="10" s="1"/>
  <c r="G40" i="10" s="1"/>
  <c r="T11" i="10"/>
  <c r="AB11" i="10"/>
  <c r="AJ11" i="10"/>
  <c r="U12" i="10"/>
  <c r="U13" i="10" s="1"/>
  <c r="AC12" i="10"/>
  <c r="AC13" i="10" s="1"/>
  <c r="AK12" i="10"/>
  <c r="AK13" i="10" s="1"/>
  <c r="U11" i="10"/>
  <c r="AC11" i="10"/>
  <c r="AK11" i="10"/>
  <c r="V12" i="10"/>
  <c r="V13" i="10" s="1"/>
  <c r="AD12" i="10"/>
  <c r="AD13" i="10" s="1"/>
</calcChain>
</file>

<file path=xl/sharedStrings.xml><?xml version="1.0" encoding="utf-8"?>
<sst xmlns="http://schemas.openxmlformats.org/spreadsheetml/2006/main" count="1022" uniqueCount="553">
  <si>
    <t>（別紙１－１）</t>
    <rPh sb="1" eb="3">
      <t>ベッシ</t>
    </rPh>
    <phoneticPr fontId="4"/>
  </si>
  <si>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</si>
  <si>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事 業 所 番 号</t>
  </si>
  <si>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</si>
  <si>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</si>
  <si>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</si>
  <si>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</si>
  <si>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</si>
  <si>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</si>
  <si>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</si>
  <si>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</si>
  <si>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</si>
  <si>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</si>
  <si>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</si>
  <si>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</si>
  <si>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</si>
  <si>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</si>
  <si>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</si>
  <si>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</si>
  <si>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</si>
  <si>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ケアプランデータ連携システムの活用及び事務職員の配置の体制</t>
  </si>
  <si>
    <t>１ なし</t>
  </si>
  <si>
    <t>２ あり</t>
  </si>
  <si>
    <t>１　なし</t>
  </si>
  <si>
    <t>２　あり</t>
  </si>
  <si>
    <t>特別地域加算</t>
  </si>
  <si>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</si>
  <si>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</si>
  <si>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</si>
  <si>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</si>
  <si>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</si>
  <si>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特定事業所集中減算</t>
    <rPh sb="0" eb="2">
      <t>トクテイ</t>
    </rPh>
    <rPh sb="2" eb="5">
      <t>ジギョウショ</t>
    </rPh>
    <rPh sb="5" eb="7">
      <t>シュウチュウ</t>
    </rPh>
    <rPh sb="7" eb="9">
      <t>ゲンサン</t>
    </rPh>
    <phoneticPr fontId="4"/>
  </si>
  <si>
    <t>特定事業所加算</t>
    <rPh sb="2" eb="5">
      <t>ジギョウショ</t>
    </rPh>
    <rPh sb="5" eb="7">
      <t>カサン</t>
    </rPh>
    <phoneticPr fontId="4"/>
  </si>
  <si>
    <t>２ 加算Ⅰ</t>
  </si>
  <si>
    <t>３ 加算Ⅱ</t>
  </si>
  <si>
    <t>４ 加算Ⅲ</t>
  </si>
  <si>
    <t>５ 加算Ａ</t>
  </si>
  <si>
    <t>特定事業所医療介護連携加算</t>
    <rPh sb="0" eb="5">
      <t>トクテイジギョウショ</t>
    </rPh>
    <phoneticPr fontId="4"/>
  </si>
  <si>
    <t>ターミナルケアマネジメント加算</t>
    <rPh sb="13" eb="15">
      <t>カサン</t>
    </rPh>
    <phoneticPr fontId="4"/>
  </si>
  <si>
    <t>備考　１　この表は、事業所所在地以外の場所で一部事業を実施する出張所等がある場合について記載することとし、複数出張所等を有する場合は出張所ごとに提出してください。</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</si>
  <si>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</si>
  <si>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</si>
  <si>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</si>
  <si>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4"/>
  </si>
  <si>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</si>
  <si>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</si>
  <si>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</si>
  <si>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</si>
  <si>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</si>
  <si>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</si>
  <si>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</si>
  <si>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</si>
  <si>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</si>
  <si>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また、「認知症チームケア推進加算」については、「認知症チームケア推進加算に係る届出書」（別紙40）を添付してください。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</si>
  <si>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</si>
  <si>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</si>
  <si>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</si>
  <si>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</si>
  <si>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</si>
  <si>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</si>
  <si>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</si>
  <si>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</si>
  <si>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</si>
  <si>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</si>
  <si>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</si>
  <si>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</si>
  <si>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</si>
  <si>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</si>
  <si>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</si>
  <si>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</si>
  <si>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</si>
  <si>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</si>
  <si>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</si>
  <si>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</si>
  <si>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</si>
  <si>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</si>
  <si>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</si>
  <si>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</si>
  <si>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</si>
  <si>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</si>
  <si>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</si>
  <si>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</si>
  <si>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</si>
  <si>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</si>
  <si>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</si>
  <si>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</si>
  <si>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</si>
  <si>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</si>
  <si>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</si>
  <si>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</si>
  <si>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phoneticPr fontId="4"/>
  </si>
  <si>
    <t>　　　マネジメント加算に係る届出書（居宅介護支援事業所）」（別紙36）を、「特定事業所加算（A）」については、「特定事業所加算(A)に係る届出書（居宅介護支援事業所）」（別紙36－2）を添付してください。</t>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</si>
  <si>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</si>
  <si>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</si>
  <si>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</si>
  <si>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</si>
  <si>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4"/>
  </si>
  <si>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</si>
  <si>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</si>
  <si>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</si>
  <si>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</si>
  <si>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</si>
  <si>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</si>
  <si>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</si>
  <si>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42「ケアプランデータ連携システムの活用及び事務職員の配置の体制」については、要件を満たし、かつ居宅介護支援費（Ⅱ）を算定する場合は「２　あり」を選択してください。</t>
  </si>
  <si>
    <t>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</si>
  <si>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</si>
  <si>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</si>
  <si>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</si>
  <si>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</si>
  <si>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</si>
  <si>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（別紙３－２）</t>
    <rPh sb="1" eb="3">
      <t>ベッシ</t>
    </rPh>
    <phoneticPr fontId="4"/>
  </si>
  <si>
    <t>受付番号</t>
  </si>
  <si>
    <t>介護給付費算定に係る体制等に関する進達書</t>
    <rPh sb="17" eb="19">
      <t>シンタツ</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</si>
  <si>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</si>
  <si>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</si>
  <si>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年</t>
    <rPh sb="0" eb="1">
      <t>ネン</t>
    </rPh>
    <phoneticPr fontId="4"/>
  </si>
  <si>
    <t>月</t>
    <rPh sb="0" eb="1">
      <t>ゲツ</t>
    </rPh>
    <phoneticPr fontId="4"/>
  </si>
  <si>
    <t>殿</t>
    <rPh sb="0" eb="1">
      <t>ドノ</t>
    </rPh>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</si>
  <si>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</si>
  <si>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届　出　者</t>
  </si>
  <si>
    <t>フリガナ</t>
  </si>
  <si>
    <t>名　　称</t>
  </si>
  <si>
    <t>主たる事務所の所在地</t>
  </si>
  <si>
    <t>(郵便番号</t>
  </si>
  <si>
    <t>ー</t>
  </si>
  <si>
    <t>）</t>
  </si>
  <si>
    <t>　　　　　</t>
  </si>
  <si>
    <t>県</t>
    <rPh sb="0" eb="1">
      <t>ケン</t>
    </rPh>
    <phoneticPr fontId="4"/>
  </si>
  <si>
    <t>群市</t>
    <rPh sb="0" eb="1">
      <t>グン</t>
    </rPh>
    <rPh sb="1" eb="2">
      <t>シ</t>
    </rPh>
    <phoneticPr fontId="4"/>
  </si>
  <si>
    <t>　(ビルの名称等)</t>
  </si>
  <si>
    <t>連 絡 先</t>
  </si>
  <si>
    <t>電話番号</t>
  </si>
  <si>
    <t>FAX番号</t>
  </si>
  <si>
    <t>法人である場合その種別</t>
    <rPh sb="5" eb="7">
      <t>バアイ</t>
    </rPh>
    <phoneticPr fontId="4"/>
  </si>
  <si>
    <t>法人所轄庁</t>
  </si>
  <si>
    <t>代表者の職・氏名</t>
  </si>
  <si>
    <t>職名</t>
  </si>
  <si>
    <t>氏名</t>
  </si>
  <si>
    <t>代表者の住所</t>
  </si>
  <si>
    <t>事業所の状況</t>
  </si>
  <si>
    <t>事業所・施設の名称</t>
  </si>
  <si>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</si>
  <si>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</si>
  <si>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</si>
  <si>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</si>
  <si>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</si>
  <si>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</si>
  <si>
    <t>実施事業</t>
  </si>
  <si>
    <t>指定年</t>
    <rPh sb="0" eb="2">
      <t>シテイ</t>
    </rPh>
    <rPh sb="2" eb="3">
      <t>ネン</t>
    </rPh>
    <phoneticPr fontId="4"/>
  </si>
  <si>
    <t>異動等の区分</t>
  </si>
  <si>
    <t>異動（予定）</t>
  </si>
  <si>
    <t>異動項目</t>
  </si>
  <si>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</si>
  <si>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</si>
  <si>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</si>
  <si>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</si>
  <si>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</si>
  <si>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</si>
  <si>
    <t>夜間対応型訪問介護</t>
    <rPh sb="0" eb="2">
      <t>ヤカン</t>
    </rPh>
    <rPh sb="2" eb="5">
      <t>タイオウガタ</t>
    </rPh>
    <phoneticPr fontId="4"/>
  </si>
  <si>
    <t>1新規</t>
  </si>
  <si>
    <t>2変更</t>
  </si>
  <si>
    <t>3終了</t>
  </si>
  <si>
    <t>1 有</t>
    <rPh sb="2" eb="3">
      <t>ア</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</si>
  <si>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</si>
  <si>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</si>
  <si>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</si>
  <si>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</si>
  <si>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</si>
  <si>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</si>
  <si>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</si>
  <si>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</si>
  <si>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</si>
  <si>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</si>
  <si>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</si>
  <si>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</si>
  <si>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</si>
  <si>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</si>
  <si>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</si>
  <si>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</si>
  <si>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</si>
  <si>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</si>
  <si>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</si>
  <si>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</si>
  <si>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</si>
  <si>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</si>
  <si>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</si>
  <si>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</si>
  <si>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</si>
  <si>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</si>
  <si>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</si>
  <si>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</si>
  <si>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</si>
  <si>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</si>
  <si>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「異動等の区分」欄には、今回届出を行う事業所について該当する数字の横の□を■にしてください。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</si>
  <si>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</si>
  <si>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</si>
  <si>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</si>
  <si>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</si>
  <si>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</si>
  <si>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</si>
  <si>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</si>
  <si>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</si>
  <si>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</si>
  <si>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</si>
  <si>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</si>
  <si>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</si>
  <si>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</si>
  <si>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（別紙36）</t>
  </si>
  <si>
    <t>月</t>
    <rPh sb="0" eb="1">
      <t>ガツ</t>
    </rPh>
    <phoneticPr fontId="4"/>
  </si>
  <si>
    <t>日</t>
    <rPh sb="0" eb="1">
      <t>ニチ</t>
    </rPh>
    <phoneticPr fontId="4"/>
  </si>
  <si>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</si>
  <si>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事業所名</t>
  </si>
  <si>
    <t>異動等区分</t>
  </si>
  <si>
    <t>1　新規</t>
  </si>
  <si>
    <t>2　変更</t>
  </si>
  <si>
    <t>3　終了</t>
  </si>
  <si>
    <t>届出項目</t>
  </si>
  <si>
    <t>1　特定事業所加算(Ⅰ)</t>
  </si>
  <si>
    <t>2　特定事業所加算(Ⅱ)</t>
  </si>
  <si>
    <t>3　特定事業所加算(Ⅲ)</t>
  </si>
  <si>
    <t>4　特定事業所医療介護連携加算</t>
    <rPh sb="2" eb="4">
      <t>トクテイ</t>
    </rPh>
    <rPh sb="4" eb="7">
      <t>ジギョウショ</t>
    </rPh>
    <rPh sb="7" eb="9">
      <t>イリョウ</t>
    </rPh>
    <rPh sb="9" eb="11">
      <t>カイゴ</t>
    </rPh>
    <rPh sb="11" eb="13">
      <t>レンケイ</t>
    </rPh>
    <rPh sb="13" eb="15">
      <t>カサン</t>
    </rPh>
    <phoneticPr fontId="4"/>
  </si>
  <si>
    <t>5　ターミナルケアマネジメント加算</t>
    <rPh sb="15" eb="17">
      <t>カサン</t>
    </rPh>
    <phoneticPr fontId="4"/>
  </si>
  <si>
    <t>１．特定事業所加算(Ⅰ)～(Ⅲ)に係る届出内容</t>
    <rPh sb="2" eb="4">
      <t>トクテイ</t>
    </rPh>
    <rPh sb="4" eb="7">
      <t>ジギョウショ</t>
    </rPh>
    <rPh sb="7" eb="9">
      <t>カサン</t>
    </rPh>
    <rPh sb="17" eb="18">
      <t>カカ</t>
    </rPh>
    <rPh sb="19" eb="21">
      <t>トドケデ</t>
    </rPh>
    <rPh sb="21" eb="23">
      <t>ナイヨウ</t>
    </rPh>
    <phoneticPr fontId="4"/>
  </si>
  <si>
    <t>有</t>
    <rPh sb="0" eb="1">
      <t>ア</t>
    </rPh>
    <phoneticPr fontId="4"/>
  </si>
  <si>
    <t>・</t>
  </si>
  <si>
    <t>無</t>
    <rPh sb="0" eb="1">
      <t>ナ</t>
    </rPh>
    <phoneticPr fontId="4"/>
  </si>
  <si>
    <t>(1)  　主任介護支援専門員の配置状況</t>
  </si>
  <si>
    <t xml:space="preserve"> </t>
  </si>
  <si>
    <t>主任介護支援専門員</t>
  </si>
  <si>
    <t>　常勤専従</t>
    <rPh sb="1" eb="3">
      <t>ジョウキン</t>
    </rPh>
    <rPh sb="3" eb="5">
      <t>センジュウ</t>
    </rPh>
    <phoneticPr fontId="4"/>
  </si>
  <si>
    <t>人</t>
    <rPh sb="0" eb="1">
      <t>ニン</t>
    </rPh>
    <phoneticPr fontId="4"/>
  </si>
  <si>
    <t>(2)  　介護支援専門員の配置状況</t>
  </si>
  <si>
    <t>介護支援専門員</t>
    <rPh sb="0" eb="2">
      <t>カイゴ</t>
    </rPh>
    <rPh sb="2" eb="4">
      <t>シエン</t>
    </rPh>
    <rPh sb="4" eb="7">
      <t>センモンイン</t>
    </rPh>
    <phoneticPr fontId="4"/>
  </si>
  <si>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</si>
  <si>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4"/>
  </si>
  <si>
    <t>(4)  　24時間常時連絡できる体制を整備している。</t>
  </si>
  <si>
    <t xml:space="preserve">  </t>
  </si>
  <si>
    <t>(5)  　利用者の総数のうち、要介護３、要介護４又は要介護５である者の占める</t>
  </si>
  <si>
    <t>　      割合が４０％以上</t>
    <rPh sb="7" eb="9">
      <t>ワリアイ</t>
    </rPh>
    <rPh sb="13" eb="15">
      <t>イジョウ</t>
    </rPh>
    <phoneticPr fontId="4"/>
  </si>
  <si>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</si>
  <si>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</si>
  <si>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4"/>
  </si>
  <si>
    <t>(8)  　家族に対する介護等を日常的に行っている児童や、障害者、生活困窮者、</t>
  </si>
  <si>
    <t>　　　難病患者等、高齢者以外の対象者への支援に関する知識等に関する</t>
  </si>
  <si>
    <t>　　　事例検討会、研修等に参加している。</t>
  </si>
  <si>
    <t>(9)  　特定事業所集中減算の適用の有無</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</si>
  <si>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</si>
  <si>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</si>
  <si>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</si>
  <si>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</si>
  <si>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</si>
  <si>
    <t>(12)　他の法人が運営する指定居宅介護支援事業者と共同で事例検討会、研修会</t>
  </si>
  <si>
    <t>　　　等を実施している。</t>
  </si>
  <si>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</si>
  <si>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</si>
  <si>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</si>
  <si>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</si>
  <si>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(1) 　退院・退所加算の算定に係る病院又は診療所等との連携回数の合計が年間</t>
    <rPh sb="5" eb="7">
      <t>タイイン</t>
    </rPh>
    <rPh sb="8" eb="12">
      <t>タイショカサン</t>
    </rPh>
    <rPh sb="13" eb="15">
      <t>サンテイ</t>
    </rPh>
    <rPh sb="36" eb="38">
      <t>ネンカン</t>
    </rPh>
    <phoneticPr fontId="4"/>
  </si>
  <si>
    <t>　  　３５回以上である。</t>
  </si>
  <si>
    <t>(2) 　ターミナルケアマネジメント加算を年間１５回以上算定している。</t>
  </si>
  <si>
    <t>※　令和７年３月31日までの間は、５回以上算定している場合に有にチェック</t>
    <rPh sb="18" eb="19">
      <t>カイ</t>
    </rPh>
    <rPh sb="19" eb="21">
      <t>イジョウ</t>
    </rPh>
    <rPh sb="21" eb="23">
      <t>サンテイ</t>
    </rPh>
    <rPh sb="27" eb="29">
      <t>バアイ</t>
    </rPh>
    <rPh sb="30" eb="31">
      <t>アリ</t>
    </rPh>
    <phoneticPr fontId="4"/>
  </si>
  <si>
    <t>　すること。</t>
  </si>
  <si>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4"/>
  </si>
  <si>
    <t>　算定回数に３を乗じた数に令和６年４月から令和７年２月までの間における</t>
  </si>
  <si>
    <t>　算定回数を加えた数が15以上である場合に有にチェックすること。</t>
    <rPh sb="13" eb="15">
      <t>イジョウ</t>
    </rPh>
    <rPh sb="18" eb="20">
      <t>バアイ</t>
    </rPh>
    <rPh sb="21" eb="22">
      <t>アリ</t>
    </rPh>
    <phoneticPr fontId="4"/>
  </si>
  <si>
    <t>(3) 　特定事業所加算(Ⅰ)、(Ⅱ)又は(Ⅲ)を算定している。</t>
    <rPh sb="5" eb="7">
      <t>トクテイ</t>
    </rPh>
    <rPh sb="7" eb="10">
      <t>ジギョウショ</t>
    </rPh>
    <rPh sb="10" eb="12">
      <t>カサン</t>
    </rPh>
    <rPh sb="19" eb="20">
      <t>マタ</t>
    </rPh>
    <rPh sb="25" eb="27">
      <t>サンテイ</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</si>
  <si>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</si>
  <si>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提出してください。</t>
    <rPh sb="1" eb="3">
      <t>テイシュツ</t>
    </rPh>
    <phoneticPr fontId="4"/>
  </si>
  <si>
    <t>３．ターミナルケアマネジメント加算に係る届出内容</t>
    <rPh sb="15" eb="17">
      <t>カサン</t>
    </rPh>
    <rPh sb="18" eb="19">
      <t>カカ</t>
    </rPh>
    <rPh sb="20" eb="22">
      <t>トドケデ</t>
    </rPh>
    <rPh sb="22" eb="24">
      <t>ナイヨウ</t>
    </rPh>
    <phoneticPr fontId="4"/>
  </si>
  <si>
    <t>(1) 　ターミナルケアマネジメントを受けることに同意した利用者について、24</t>
    <rPh sb="19" eb="20">
      <t>ウ</t>
    </rPh>
    <rPh sb="25" eb="27">
      <t>ドウイ</t>
    </rPh>
    <rPh sb="29" eb="32">
      <t>リヨウシャ</t>
    </rPh>
    <phoneticPr fontId="4"/>
  </si>
  <si>
    <t>　     時間連絡できる体制を確保しており、かつ、必要に応じて指定居宅介護支援</t>
  </si>
  <si>
    <t xml:space="preserve">     　を行うことができる体制を整備している。</t>
  </si>
  <si>
    <t>（別紙36－2）</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</si>
  <si>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4"/>
  </si>
  <si>
    <t>事　  業 　 所　  名</t>
  </si>
  <si>
    <t>連 携 先 事 業 所 名</t>
    <rPh sb="0" eb="1">
      <t>レン</t>
    </rPh>
    <rPh sb="2" eb="3">
      <t>ケイ</t>
    </rPh>
    <rPh sb="4" eb="5">
      <t>サキ</t>
    </rPh>
    <rPh sb="6" eb="7">
      <t>コト</t>
    </rPh>
    <rPh sb="8" eb="9">
      <t>ゴウ</t>
    </rPh>
    <rPh sb="10" eb="11">
      <t>ショ</t>
    </rPh>
    <rPh sb="12" eb="13">
      <t>メイ</t>
    </rPh>
    <phoneticPr fontId="4"/>
  </si>
  <si>
    <t>異　動　等　区　分</t>
  </si>
  <si>
    <t xml:space="preserve"> 特定事業所加算(A)に係る届出内容</t>
    <rPh sb="1" eb="3">
      <t>トクテイ</t>
    </rPh>
    <rPh sb="3" eb="6">
      <t>ジギョウショ</t>
    </rPh>
    <rPh sb="6" eb="8">
      <t>カサン</t>
    </rPh>
    <rPh sb="12" eb="13">
      <t>カカ</t>
    </rPh>
    <rPh sb="14" eb="16">
      <t>トドケデ</t>
    </rPh>
    <rPh sb="16" eb="18">
      <t>ナイヨウ</t>
    </rPh>
    <phoneticPr fontId="4"/>
  </si>
  <si>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</si>
  <si>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　非常勤</t>
    <rPh sb="1" eb="4">
      <t>ヒジョウキン</t>
    </rPh>
    <phoneticPr fontId="4"/>
  </si>
  <si>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4"/>
  </si>
  <si>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4"/>
  </si>
  <si>
    <t>(4)  　24時間常時連絡できる体制を整備している。（連携可）</t>
    <rPh sb="28" eb="30">
      <t>レンケイ</t>
    </rPh>
    <rPh sb="30" eb="31">
      <t>カ</t>
    </rPh>
    <phoneticPr fontId="4"/>
  </si>
  <si>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4"/>
  </si>
  <si>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4"/>
  </si>
  <si>
    <t>　      当該ケースを受託する体制を整備している。</t>
    <rPh sb="7" eb="9">
      <t>トウガイ</t>
    </rPh>
    <rPh sb="13" eb="15">
      <t>ジュタク</t>
    </rPh>
    <rPh sb="17" eb="19">
      <t>タイセイ</t>
    </rPh>
    <rPh sb="20" eb="22">
      <t>セイビ</t>
    </rPh>
    <phoneticPr fontId="4"/>
  </si>
  <si>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</si>
  <si>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</si>
  <si>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4"/>
  </si>
  <si>
    <t>(10)　介護支援専門員実務研修における科目「ケアマネジメントの</t>
  </si>
  <si>
    <t>　　　基礎技術に関する実習」等に協力又は協力体制の確保の有無（連携可）</t>
  </si>
  <si>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4"/>
  </si>
  <si>
    <t>　　　事例検討会、研修会等を実施している。（連携可）</t>
  </si>
  <si>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</si>
  <si>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　　　作成している</t>
    <rPh sb="3" eb="5">
      <t>サクセイ</t>
    </rPh>
    <phoneticPr fontId="4"/>
  </si>
  <si>
    <t>介護給付費算定に係る体制等に関する届出に必要な書類一覧＜チェックリスト＞</t>
    <rPh sb="0" eb="2">
      <t>カイゴ</t>
    </rPh>
    <rPh sb="2" eb="4">
      <t>キュウフ</t>
    </rPh>
    <rPh sb="4" eb="5">
      <t>ヒ</t>
    </rPh>
    <rPh sb="5" eb="7">
      <t>サンテイ</t>
    </rPh>
    <rPh sb="8" eb="9">
      <t>カカワ</t>
    </rPh>
    <rPh sb="10" eb="13">
      <t>タイセイナド</t>
    </rPh>
    <rPh sb="14" eb="15">
      <t>カン</t>
    </rPh>
    <rPh sb="17" eb="19">
      <t>トドケデ</t>
    </rPh>
    <rPh sb="20" eb="22">
      <t>ヒツヨウ</t>
    </rPh>
    <rPh sb="23" eb="25">
      <t>ショルイ</t>
    </rPh>
    <rPh sb="25" eb="27">
      <t>イチラン</t>
    </rPh>
    <phoneticPr fontId="14"/>
  </si>
  <si>
    <t>■地域密着型通所介護</t>
    <rPh sb="1" eb="3">
      <t>チイキ</t>
    </rPh>
    <rPh sb="3" eb="6">
      <t>ミッチャクガタ</t>
    </rPh>
    <rPh sb="6" eb="10">
      <t>ツウショカイゴ</t>
    </rPh>
    <phoneticPr fontId="14"/>
  </si>
  <si>
    <t>居宅介護支援・介護予防支援</t>
    <rPh sb="0" eb="2">
      <t>キョタク</t>
    </rPh>
    <rPh sb="2" eb="4">
      <t>カイゴ</t>
    </rPh>
    <rPh sb="4" eb="6">
      <t>シエン</t>
    </rPh>
    <rPh sb="7" eb="9">
      <t>カイゴ</t>
    </rPh>
    <rPh sb="9" eb="11">
      <t>ヨボウ</t>
    </rPh>
    <rPh sb="11" eb="13">
      <t>シエン</t>
    </rPh>
    <phoneticPr fontId="17"/>
  </si>
  <si>
    <t>届出事項</t>
    <rPh sb="0" eb="2">
      <t>トドケデ</t>
    </rPh>
    <rPh sb="2" eb="4">
      <t>ジコウ</t>
    </rPh>
    <phoneticPr fontId="14"/>
  </si>
  <si>
    <t>添付書類</t>
    <rPh sb="0" eb="2">
      <t>テンプ</t>
    </rPh>
    <rPh sb="2" eb="4">
      <t>ショルイ</t>
    </rPh>
    <phoneticPr fontId="14"/>
  </si>
  <si>
    <t>共通事項</t>
    <rPh sb="0" eb="2">
      <t>キョウツウ</t>
    </rPh>
    <rPh sb="2" eb="4">
      <t>ジコウ</t>
    </rPh>
    <phoneticPr fontId="14"/>
  </si>
  <si>
    <t>□</t>
    <phoneticPr fontId="14"/>
  </si>
  <si>
    <t>３　中山間地域等にお</t>
    <rPh sb="2" eb="3">
      <t>チュウ</t>
    </rPh>
    <rPh sb="3" eb="5">
      <t>サンカン</t>
    </rPh>
    <rPh sb="5" eb="7">
      <t>チイキ</t>
    </rPh>
    <rPh sb="7" eb="8">
      <t>トウ</t>
    </rPh>
    <phoneticPr fontId="17"/>
  </si>
  <si>
    <t>　　ける小規模事業所</t>
    <rPh sb="4" eb="7">
      <t>ショウキボ</t>
    </rPh>
    <rPh sb="7" eb="10">
      <t>ジギョウショ</t>
    </rPh>
    <phoneticPr fontId="17"/>
  </si>
  <si>
    <t>　　加算（地域に関す</t>
    <rPh sb="2" eb="4">
      <t>カサン</t>
    </rPh>
    <rPh sb="3" eb="4">
      <t>サン</t>
    </rPh>
    <rPh sb="5" eb="7">
      <t>チイキ</t>
    </rPh>
    <rPh sb="8" eb="9">
      <t>カン</t>
    </rPh>
    <phoneticPr fontId="17"/>
  </si>
  <si>
    <t>　　る状況）①</t>
    <rPh sb="3" eb="5">
      <t>ジョウキョウ</t>
    </rPh>
    <phoneticPr fontId="17"/>
  </si>
  <si>
    <t>　　加算（規模に関す</t>
    <rPh sb="2" eb="4">
      <t>カサン</t>
    </rPh>
    <rPh sb="3" eb="4">
      <t>サン</t>
    </rPh>
    <rPh sb="5" eb="7">
      <t>キボ</t>
    </rPh>
    <rPh sb="8" eb="9">
      <t>カン</t>
    </rPh>
    <phoneticPr fontId="17"/>
  </si>
  <si>
    <t>　　る状況）②</t>
    <rPh sb="3" eb="5">
      <t>ジョウキョウ</t>
    </rPh>
    <phoneticPr fontId="17"/>
  </si>
  <si>
    <t>　　　（Ⅰ～Ⅲ）</t>
    <phoneticPr fontId="17"/>
  </si>
  <si>
    <t>２４時間連絡可能であることがわかる書類（重要事項証明書や利用者への連絡文書等）</t>
    <phoneticPr fontId="17"/>
  </si>
  <si>
    <r>
      <t>介護度別の利用者数の分かるもの（</t>
    </r>
    <r>
      <rPr>
        <u/>
        <sz val="11"/>
        <rFont val="HGSｺﾞｼｯｸM"/>
        <family val="3"/>
        <charset val="128"/>
      </rPr>
      <t>特定事業所加算Ⅰのみ</t>
    </r>
    <r>
      <rPr>
        <sz val="11"/>
        <rFont val="HGSｺﾞｼｯｸM"/>
        <family val="3"/>
        <charset val="128"/>
      </rPr>
      <t>）</t>
    </r>
    <rPh sb="0" eb="2">
      <t>カイゴ</t>
    </rPh>
    <rPh sb="2" eb="3">
      <t>ド</t>
    </rPh>
    <rPh sb="3" eb="4">
      <t>ベツ</t>
    </rPh>
    <rPh sb="5" eb="8">
      <t>リヨウシャ</t>
    </rPh>
    <rPh sb="8" eb="9">
      <t>スウ</t>
    </rPh>
    <rPh sb="10" eb="11">
      <t>ワ</t>
    </rPh>
    <rPh sb="16" eb="18">
      <t>トクテイ</t>
    </rPh>
    <rPh sb="18" eb="20">
      <t>ジギョウ</t>
    </rPh>
    <rPh sb="20" eb="21">
      <t>ショ</t>
    </rPh>
    <rPh sb="21" eb="23">
      <t>カサン</t>
    </rPh>
    <phoneticPr fontId="17"/>
  </si>
  <si>
    <t>地域包括支援センターからの支援困難ケースへの受託体制の整備がわかるもの</t>
    <rPh sb="0" eb="2">
      <t>チイキ</t>
    </rPh>
    <rPh sb="2" eb="4">
      <t>ホウカツ</t>
    </rPh>
    <rPh sb="4" eb="6">
      <t>シエン</t>
    </rPh>
    <rPh sb="13" eb="15">
      <t>シエン</t>
    </rPh>
    <rPh sb="15" eb="17">
      <t>コンナン</t>
    </rPh>
    <rPh sb="22" eb="24">
      <t>ジュタク</t>
    </rPh>
    <rPh sb="24" eb="26">
      <t>タイセイ</t>
    </rPh>
    <rPh sb="27" eb="29">
      <t>セイビ</t>
    </rPh>
    <phoneticPr fontId="17"/>
  </si>
  <si>
    <t>必要に応じて、多様な主体等が提供する生活支援のサービス（インフォーマルサービ
スを含む）が包括的に提供されるような居宅サービス計画を作成していること。</t>
    <rPh sb="0" eb="2">
      <t>ヒツヨウ</t>
    </rPh>
    <rPh sb="3" eb="4">
      <t>オウ</t>
    </rPh>
    <rPh sb="7" eb="9">
      <t>タヨウ</t>
    </rPh>
    <rPh sb="10" eb="12">
      <t>シュタイ</t>
    </rPh>
    <rPh sb="12" eb="13">
      <t>トウ</t>
    </rPh>
    <rPh sb="14" eb="16">
      <t>テイキョウ</t>
    </rPh>
    <rPh sb="18" eb="20">
      <t>セイカツ</t>
    </rPh>
    <rPh sb="20" eb="22">
      <t>シエン</t>
    </rPh>
    <rPh sb="41" eb="42">
      <t>フク</t>
    </rPh>
    <rPh sb="45" eb="48">
      <t>ホウカツテキ</t>
    </rPh>
    <rPh sb="49" eb="51">
      <t>テイキョウ</t>
    </rPh>
    <rPh sb="57" eb="59">
      <t>キョタク</t>
    </rPh>
    <rPh sb="63" eb="65">
      <t>ケイカク</t>
    </rPh>
    <rPh sb="66" eb="68">
      <t>サクセイ</t>
    </rPh>
    <phoneticPr fontId="17"/>
  </si>
  <si>
    <t>６　特定事業所加算</t>
    <rPh sb="2" eb="4">
      <t>トクテイ</t>
    </rPh>
    <rPh sb="4" eb="6">
      <t>ジギョウ</t>
    </rPh>
    <rPh sb="6" eb="7">
      <t>ショ</t>
    </rPh>
    <rPh sb="7" eb="9">
      <t>カサン</t>
    </rPh>
    <phoneticPr fontId="14"/>
  </si>
  <si>
    <t>　　（A）</t>
    <phoneticPr fontId="17"/>
  </si>
  <si>
    <t>７　特定事業所医療介</t>
    <rPh sb="2" eb="4">
      <t>トクテイ</t>
    </rPh>
    <rPh sb="4" eb="6">
      <t>ジギョウ</t>
    </rPh>
    <rPh sb="6" eb="7">
      <t>ショ</t>
    </rPh>
    <rPh sb="7" eb="9">
      <t>イリョウ</t>
    </rPh>
    <rPh sb="9" eb="10">
      <t>スケ</t>
    </rPh>
    <phoneticPr fontId="14"/>
  </si>
  <si>
    <t>護連携加算</t>
    <rPh sb="0" eb="1">
      <t>ゴ</t>
    </rPh>
    <rPh sb="1" eb="3">
      <t>レンケイ</t>
    </rPh>
    <rPh sb="3" eb="5">
      <t>カサン</t>
    </rPh>
    <phoneticPr fontId="17"/>
  </si>
  <si>
    <t>８　特定事業所集中減算の適用</t>
    <phoneticPr fontId="14"/>
  </si>
  <si>
    <t>９　ターミナルケアマネジメント加算</t>
    <rPh sb="15" eb="17">
      <t>カサン</t>
    </rPh>
    <phoneticPr fontId="14"/>
  </si>
  <si>
    <t>介護支援専門員１人当たり（常勤換算方法による）の担当件数のわかるもの</t>
    <rPh sb="0" eb="4">
      <t>カイゴシエン</t>
    </rPh>
    <rPh sb="4" eb="7">
      <t>センモンイン</t>
    </rPh>
    <rPh sb="8" eb="9">
      <t>ニン</t>
    </rPh>
    <rPh sb="9" eb="10">
      <t>ア</t>
    </rPh>
    <rPh sb="13" eb="17">
      <t>ジョウキンカンサン</t>
    </rPh>
    <rPh sb="17" eb="19">
      <t>ホウホウ</t>
    </rPh>
    <rPh sb="24" eb="26">
      <t>タントウ</t>
    </rPh>
    <rPh sb="26" eb="28">
      <t>ケンスウ</t>
    </rPh>
    <phoneticPr fontId="3"/>
  </si>
  <si>
    <t>（別紙１ー１）介護給付費算定に係る体制等状況一覧表（居宅介護支援）</t>
    <rPh sb="1" eb="3">
      <t>ベッシ</t>
    </rPh>
    <rPh sb="26" eb="32">
      <t>キョタクカイゴシエン</t>
    </rPh>
    <phoneticPr fontId="14"/>
  </si>
  <si>
    <t>１　特別地域加算</t>
    <rPh sb="2" eb="4">
      <t>トクベツ</t>
    </rPh>
    <rPh sb="4" eb="6">
      <t>チイキ</t>
    </rPh>
    <rPh sb="6" eb="8">
      <t>カサン</t>
    </rPh>
    <phoneticPr fontId="17"/>
  </si>
  <si>
    <t>２　中山間地域等にお</t>
    <rPh sb="2" eb="3">
      <t>チュウ</t>
    </rPh>
    <rPh sb="3" eb="5">
      <t>サンカン</t>
    </rPh>
    <rPh sb="5" eb="7">
      <t>チイキ</t>
    </rPh>
    <rPh sb="7" eb="8">
      <t>トウ</t>
    </rPh>
    <phoneticPr fontId="17"/>
  </si>
  <si>
    <t>４　特定事業所加算</t>
    <rPh sb="2" eb="4">
      <t>トクテイ</t>
    </rPh>
    <rPh sb="4" eb="6">
      <t>ジギョウ</t>
    </rPh>
    <rPh sb="6" eb="7">
      <t>ショ</t>
    </rPh>
    <rPh sb="7" eb="9">
      <t>カサン</t>
    </rPh>
    <phoneticPr fontId="14"/>
  </si>
  <si>
    <t>（別紙３－２）介護給付費算定に係る体制等に関する届出書</t>
    <rPh sb="1" eb="3">
      <t>ベッシ</t>
    </rPh>
    <rPh sb="7" eb="9">
      <t>カイゴ</t>
    </rPh>
    <rPh sb="9" eb="11">
      <t>キュウフ</t>
    </rPh>
    <rPh sb="11" eb="12">
      <t>ヒ</t>
    </rPh>
    <rPh sb="12" eb="14">
      <t>サンテイ</t>
    </rPh>
    <rPh sb="15" eb="16">
      <t>カカ</t>
    </rPh>
    <rPh sb="17" eb="20">
      <t>タイセイナド</t>
    </rPh>
    <rPh sb="21" eb="22">
      <t>カン</t>
    </rPh>
    <rPh sb="24" eb="27">
      <t>トドケデショ</t>
    </rPh>
    <phoneticPr fontId="14"/>
  </si>
  <si>
    <t>（別紙３６）　特定事業所加算・ターミナルケアマネジメント加算に係る届出書</t>
    <rPh sb="7" eb="9">
      <t>トクテイ</t>
    </rPh>
    <rPh sb="9" eb="11">
      <t>ジギョウ</t>
    </rPh>
    <rPh sb="11" eb="12">
      <t>ショ</t>
    </rPh>
    <rPh sb="12" eb="14">
      <t>カサン</t>
    </rPh>
    <rPh sb="28" eb="30">
      <t>カサン</t>
    </rPh>
    <rPh sb="31" eb="32">
      <t>カカ</t>
    </rPh>
    <rPh sb="33" eb="36">
      <t>トドケデショ</t>
    </rPh>
    <phoneticPr fontId="14"/>
  </si>
  <si>
    <t>（別紙３６－２）　特定事業所加算(A)に係る届出書</t>
    <phoneticPr fontId="14"/>
  </si>
  <si>
    <t>マネジメント加算に係る届出書</t>
    <phoneticPr fontId="3"/>
  </si>
  <si>
    <t>（別紙３６）　特定事業所加算(Ⅰ)～(Ⅲ)・特定事業所医療介護連携加算・ターミナルケア</t>
    <phoneticPr fontId="14"/>
  </si>
  <si>
    <t>（標準様式1）</t>
    <rPh sb="1" eb="3">
      <t>ヒョウジュン</t>
    </rPh>
    <rPh sb="3" eb="5">
      <t>ヨウシキ</t>
    </rPh>
    <phoneticPr fontId="4"/>
  </si>
  <si>
    <t>従業者の勤務の体制及び勤務形態一覧表</t>
  </si>
  <si>
    <t>サービス種別</t>
    <rPh sb="4" eb="6">
      <t>シュベツ</t>
    </rPh>
    <phoneticPr fontId="4"/>
  </si>
  <si>
    <t>(</t>
  </si>
  <si>
    <t>居宅介護支援</t>
    <rPh sb="0" eb="2">
      <t>キョタク</t>
    </rPh>
    <rPh sb="2" eb="4">
      <t>カイゴ</t>
    </rPh>
    <rPh sb="4" eb="6">
      <t>シエン</t>
    </rPh>
    <phoneticPr fontId="4"/>
  </si>
  <si>
    <t>)</t>
  </si>
  <si>
    <t>事業所名</t>
    <rPh sb="0" eb="3">
      <t>ジギョウショ</t>
    </rPh>
    <rPh sb="3" eb="4">
      <t>メイ</t>
    </rPh>
    <phoneticPr fontId="4"/>
  </si>
  <si>
    <t>(1)</t>
  </si>
  <si>
    <t>４週</t>
  </si>
  <si>
    <t>(2)</t>
  </si>
  <si>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</si>
  <si>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
  </si>
  <si>
    <t>時間/週</t>
    <rPh sb="0" eb="2">
      <t>ジカン</t>
    </rPh>
    <rPh sb="3" eb="4">
      <t>シュウ</t>
    </rPh>
    <phoneticPr fontId="4"/>
  </si>
  <si>
    <t>時間/月</t>
    <rPh sb="0" eb="2">
      <t>ジカン</t>
    </rPh>
    <rPh sb="3" eb="4">
      <t>ツキ</t>
    </rPh>
    <phoneticPr fontId="4"/>
  </si>
  <si>
    <t>(4) 利用者数（新規の場合は推定数）</t>
  </si>
  <si>
    <t>当月の日数</t>
    <rPh sb="0" eb="2">
      <t>トウゲツ</t>
    </rPh>
    <rPh sb="3" eb="5">
      <t>ニッスウ</t>
    </rPh>
    <phoneticPr fontId="4"/>
  </si>
  <si>
    <t>No</t>
  </si>
  <si>
    <t>(5) 
職種</t>
  </si>
  <si>
    <t>(6)
勤務
形態</t>
  </si>
  <si>
    <t>(7)
資格</t>
    <rPh sb="4" eb="6">
      <t>シカク</t>
    </rPh>
    <phoneticPr fontId="4"/>
  </si>
  <si>
    <t>(8) 氏　名</t>
  </si>
  <si>
    <t>(9)</t>
  </si>
  <si>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</si>
  <si>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</si>
  <si>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4"/>
  </si>
  <si>
    <t>2週目</t>
    <rPh sb="1" eb="2">
      <t>シュウ</t>
    </rPh>
    <rPh sb="2" eb="3">
      <t>メ</t>
    </rPh>
    <phoneticPr fontId="4"/>
  </si>
  <si>
    <t>3週目</t>
    <rPh sb="1" eb="2">
      <t>シュウ</t>
    </rPh>
    <rPh sb="2" eb="3">
      <t>メ</t>
    </rPh>
    <phoneticPr fontId="4"/>
  </si>
  <si>
    <t>4週目</t>
    <rPh sb="1" eb="2">
      <t>シュウ</t>
    </rPh>
    <rPh sb="2" eb="3">
      <t>メ</t>
    </rPh>
    <phoneticPr fontId="4"/>
  </si>
  <si>
    <t>5週目</t>
    <rPh sb="1" eb="2">
      <t>シュウ</t>
    </rPh>
    <rPh sb="2" eb="3">
      <t>メ</t>
    </rPh>
    <phoneticPr fontId="4"/>
  </si>
  <si>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4"/>
  </si>
  <si>
    <t>（勤務形態の記号）</t>
    <rPh sb="1" eb="3">
      <t>キンム</t>
    </rPh>
    <rPh sb="3" eb="5">
      <t>ケイタイ</t>
    </rPh>
    <rPh sb="6" eb="8">
      <t>キゴウ</t>
    </rPh>
    <phoneticPr fontId="4"/>
  </si>
  <si>
    <t>勤務形態</t>
    <rPh sb="0" eb="2">
      <t>キンム</t>
    </rPh>
    <rPh sb="2" eb="4">
      <t>ケイタイ</t>
    </rPh>
    <phoneticPr fontId="4"/>
  </si>
  <si>
    <t>勤務時間数合計</t>
    <rPh sb="0" eb="2">
      <t>キンム</t>
    </rPh>
    <rPh sb="2" eb="5">
      <t>ジカンスウ</t>
    </rPh>
    <rPh sb="5" eb="7">
      <t>ゴウケイ</t>
    </rPh>
    <phoneticPr fontId="4"/>
  </si>
  <si>
    <t>常勤換算の対象時間数</t>
    <rPh sb="0" eb="2">
      <t>ジョウキン</t>
    </rPh>
    <rPh sb="2" eb="4">
      <t>カンサン</t>
    </rPh>
    <rPh sb="5" eb="7">
      <t>タイショウ</t>
    </rPh>
    <rPh sb="7" eb="9">
      <t>ジカン</t>
    </rPh>
    <rPh sb="9" eb="10">
      <t>スウ</t>
    </rPh>
    <phoneticPr fontId="4"/>
  </si>
  <si>
    <t>常勤換算方法対象外の</t>
    <rPh sb="0" eb="2">
      <t>ジョウキン</t>
    </rPh>
    <rPh sb="2" eb="4">
      <t>カンサン</t>
    </rPh>
    <rPh sb="4" eb="6">
      <t>ホウホウ</t>
    </rPh>
    <rPh sb="6" eb="9">
      <t>タイショウガイ</t>
    </rPh>
    <phoneticPr fontId="4"/>
  </si>
  <si>
    <t>記号</t>
    <rPh sb="0" eb="2">
      <t>キゴウ</t>
    </rPh>
    <phoneticPr fontId="4"/>
  </si>
  <si>
    <t>区分</t>
    <rPh sb="0" eb="2">
      <t>クブン</t>
    </rPh>
    <phoneticPr fontId="4"/>
  </si>
  <si>
    <t>当月合計</t>
    <rPh sb="0" eb="2">
      <t>トウゲツ</t>
    </rPh>
    <rPh sb="2" eb="4">
      <t>ゴウケイ</t>
    </rPh>
    <phoneticPr fontId="4"/>
  </si>
  <si>
    <t>週平均</t>
    <rPh sb="0" eb="3">
      <t>シュウヘイキン</t>
    </rPh>
    <phoneticPr fontId="4"/>
  </si>
  <si>
    <t>常勤の従業者の人数</t>
    <rPh sb="0" eb="2">
      <t>ジョウキン</t>
    </rPh>
    <rPh sb="3" eb="6">
      <t>ジュウギョウシャ</t>
    </rPh>
    <rPh sb="7" eb="9">
      <t>ニンズウ</t>
    </rPh>
    <phoneticPr fontId="4"/>
  </si>
  <si>
    <t>A</t>
  </si>
  <si>
    <t>常勤で専従</t>
    <rPh sb="0" eb="2">
      <t>ジョウキン</t>
    </rPh>
    <rPh sb="3" eb="5">
      <t>センジュウ</t>
    </rPh>
    <phoneticPr fontId="4"/>
  </si>
  <si>
    <t>B</t>
  </si>
  <si>
    <t>常勤で兼務</t>
    <rPh sb="0" eb="2">
      <t>ジョウキン</t>
    </rPh>
    <rPh sb="3" eb="5">
      <t>ケンム</t>
    </rPh>
    <phoneticPr fontId="4"/>
  </si>
  <si>
    <t>C</t>
  </si>
  <si>
    <t>非常勤で専従</t>
    <rPh sb="0" eb="3">
      <t>ヒジョウキン</t>
    </rPh>
    <rPh sb="4" eb="6">
      <t>センジュウ</t>
    </rPh>
    <phoneticPr fontId="4"/>
  </si>
  <si>
    <t>-</t>
  </si>
  <si>
    <t>D</t>
  </si>
  <si>
    <t>非常勤で兼務</t>
    <rPh sb="0" eb="3">
      <t>ヒジョウキン</t>
    </rPh>
    <rPh sb="4" eb="6">
      <t>ケンム</t>
    </rPh>
    <phoneticPr fontId="4"/>
  </si>
  <si>
    <t>合計</t>
    <rPh sb="0" eb="2">
      <t>ゴウケイ</t>
    </rPh>
    <phoneticPr fontId="4"/>
  </si>
  <si>
    <t>■ 常勤換算方法による人数</t>
    <rPh sb="2" eb="4">
      <t>ジョウキン</t>
    </rPh>
    <rPh sb="4" eb="6">
      <t>カンサン</t>
    </rPh>
    <rPh sb="6" eb="8">
      <t>ホウホウ</t>
    </rPh>
    <rPh sb="11" eb="13">
      <t>ニンズウ</t>
    </rPh>
    <phoneticPr fontId="4"/>
  </si>
  <si>
    <t>基準：</t>
    <rPh sb="0" eb="2">
      <t>キジュン</t>
    </rPh>
    <phoneticPr fontId="4"/>
  </si>
  <si>
    <t>週</t>
  </si>
  <si>
    <t>常勤換算の</t>
    <rPh sb="0" eb="2">
      <t>ジョウキン</t>
    </rPh>
    <rPh sb="2" eb="4">
      <t>カンサン</t>
    </rPh>
    <phoneticPr fontId="4"/>
  </si>
  <si>
    <t>常勤の従業者が</t>
    <rPh sb="0" eb="2">
      <t>ジョウキン</t>
    </rPh>
    <rPh sb="3" eb="6">
      <t>ジュウギョウシャ</t>
    </rPh>
    <phoneticPr fontId="4"/>
  </si>
  <si>
    <t>常勤換算後の人数</t>
    <rPh sb="0" eb="2">
      <t>ジョウキン</t>
    </rPh>
    <rPh sb="2" eb="4">
      <t>カンサン</t>
    </rPh>
    <rPh sb="4" eb="5">
      <t>ゴ</t>
    </rPh>
    <rPh sb="6" eb="8">
      <t>ニンズウ</t>
    </rPh>
    <phoneticPr fontId="4"/>
  </si>
  <si>
    <t>÷</t>
  </si>
  <si>
    <t>＝</t>
  </si>
  <si>
    <t>（小数点第2位以下切り捨て）</t>
    <rPh sb="1" eb="4">
      <t>ショウスウテン</t>
    </rPh>
    <rPh sb="4" eb="5">
      <t>ダイ</t>
    </rPh>
    <rPh sb="6" eb="7">
      <t>イ</t>
    </rPh>
    <rPh sb="7" eb="9">
      <t>イカ</t>
    </rPh>
    <rPh sb="9" eb="10">
      <t>キ</t>
    </rPh>
    <rPh sb="11" eb="12">
      <t>ス</t>
    </rPh>
    <phoneticPr fontId="4"/>
  </si>
  <si>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4"/>
  </si>
  <si>
    <t>常勤の従業者の人数</t>
  </si>
  <si>
    <t>常勤換算方法による人数</t>
    <rPh sb="0" eb="2">
      <t>ジョウキン</t>
    </rPh>
    <rPh sb="2" eb="4">
      <t>カンサン</t>
    </rPh>
    <rPh sb="4" eb="6">
      <t>ホウホウ</t>
    </rPh>
    <rPh sb="9" eb="11">
      <t>ニンズウ</t>
    </rPh>
    <phoneticPr fontId="4"/>
  </si>
  <si>
    <t>＋</t>
  </si>
  <si>
    <t>○○○○</t>
  </si>
  <si>
    <t>管理者</t>
    <rPh sb="0" eb="3">
      <t>カンリシャ</t>
    </rPh>
    <phoneticPr fontId="4"/>
  </si>
  <si>
    <t>主任介護支援専門員</t>
    <rPh sb="0" eb="2">
      <t>シュニン</t>
    </rPh>
    <rPh sb="2" eb="4">
      <t>カイゴ</t>
    </rPh>
    <rPh sb="4" eb="6">
      <t>シエン</t>
    </rPh>
    <rPh sb="6" eb="9">
      <t>センモンイン</t>
    </rPh>
    <phoneticPr fontId="4"/>
  </si>
  <si>
    <t>厚労　太郎</t>
    <rPh sb="0" eb="2">
      <t>コウロウ</t>
    </rPh>
    <rPh sb="3" eb="5">
      <t>タロウ</t>
    </rPh>
    <phoneticPr fontId="4"/>
  </si>
  <si>
    <t>○○　A郞</t>
    <rPh sb="4" eb="5">
      <t>ロウ</t>
    </rPh>
    <phoneticPr fontId="4"/>
  </si>
  <si>
    <t>○○　B子</t>
    <rPh sb="4" eb="5">
      <t>コ</t>
    </rPh>
    <phoneticPr fontId="4"/>
  </si>
  <si>
    <t>○○　C子</t>
    <rPh sb="4" eb="5">
      <t>コ</t>
    </rPh>
    <phoneticPr fontId="4"/>
  </si>
  <si>
    <t>○○　D子</t>
    <rPh sb="4" eb="5">
      <t>コ</t>
    </rPh>
    <phoneticPr fontId="4"/>
  </si>
  <si>
    <t>≪提出不要≫</t>
    <rPh sb="1" eb="3">
      <t>テイシュツ</t>
    </rPh>
    <rPh sb="3" eb="5">
      <t>フヨウ</t>
    </rPh>
    <phoneticPr fontId="4"/>
  </si>
  <si>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4"/>
  </si>
  <si>
    <t>・・・直接入力する必要がある箇所です。</t>
    <rPh sb="3" eb="5">
      <t>チョクセツ</t>
    </rPh>
    <rPh sb="5" eb="7">
      <t>ニュウリョク</t>
    </rPh>
    <rPh sb="9" eb="11">
      <t>ヒツヨウ</t>
    </rPh>
    <rPh sb="14" eb="16">
      <t>カショ</t>
    </rPh>
    <phoneticPr fontId="4"/>
  </si>
  <si>
    <t>下記の記入方法に従って、入力してください。</t>
    <rPh sb="0" eb="2">
      <t>カキ</t>
    </rPh>
    <rPh sb="3" eb="5">
      <t>キニュウ</t>
    </rPh>
    <rPh sb="5" eb="7">
      <t>ホウホウ</t>
    </rPh>
    <rPh sb="8" eb="9">
      <t>シタガ</t>
    </rPh>
    <rPh sb="12" eb="14">
      <t>ニュウリョク</t>
    </rPh>
    <phoneticPr fontId="4"/>
  </si>
  <si>
    <t>・・・プルダウンから選択して入力する必要がある箇所です。</t>
    <rPh sb="10" eb="12">
      <t>センタク</t>
    </rPh>
    <rPh sb="14" eb="16">
      <t>ニュウリョク</t>
    </rPh>
    <rPh sb="18" eb="20">
      <t>ヒツヨウ</t>
    </rPh>
    <rPh sb="23" eb="25">
      <t>カショ</t>
    </rPh>
    <phoneticPr fontId="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</si>
  <si>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</si>
  <si>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
  </si>
  <si>
    <t>　(1) 「４週」・「暦月」のいずれかを選択してください。</t>
    <rPh sb="7" eb="8">
      <t>シュウ</t>
    </rPh>
    <rPh sb="11" eb="12">
      <t>レキ</t>
    </rPh>
    <rPh sb="12" eb="13">
      <t>ツキ</t>
    </rPh>
    <rPh sb="20" eb="22">
      <t>センタク</t>
    </rPh>
    <phoneticPr fontId="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</si>
  <si>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</si>
  <si>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</si>
  <si>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4"/>
  </si>
  <si>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4"/>
  </si>
  <si>
    <t xml:space="preserve"> 　　 記入の順序は、職種ごとにまとめてください。</t>
    <rPh sb="4" eb="6">
      <t>キニュウ</t>
    </rPh>
    <rPh sb="7" eb="9">
      <t>ジュンジョ</t>
    </rPh>
    <rPh sb="11" eb="13">
      <t>ショクシュ</t>
    </rPh>
    <phoneticPr fontId="4"/>
  </si>
  <si>
    <t>職種名</t>
    <rPh sb="0" eb="2">
      <t>ショクシュ</t>
    </rPh>
    <rPh sb="2" eb="3">
      <t>メイ</t>
    </rPh>
    <phoneticPr fontId="4"/>
  </si>
  <si>
    <t>介護予防支援担当職員</t>
    <rPh sb="0" eb="2">
      <t>カイゴ</t>
    </rPh>
    <rPh sb="2" eb="4">
      <t>ヨボウ</t>
    </rPh>
    <rPh sb="4" eb="6">
      <t>シエン</t>
    </rPh>
    <rPh sb="6" eb="8">
      <t>タントウ</t>
    </rPh>
    <rPh sb="8" eb="10">
      <t>ショクイン</t>
    </rPh>
    <phoneticPr fontId="4"/>
  </si>
  <si>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</si>
  <si>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
  </si>
  <si>
    <t>（注）常勤・非常勤の区分について</t>
    <rPh sb="1" eb="2">
      <t>チュウ</t>
    </rPh>
    <rPh sb="3" eb="5">
      <t>ジョウキン</t>
    </rPh>
    <rPh sb="6" eb="9">
      <t>ヒジョウキン</t>
    </rPh>
    <rPh sb="10" eb="12">
      <t>クブン</t>
    </rPh>
    <phoneticPr fontId="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</si>
  <si>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</si>
  <si>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</si>
  <si>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</si>
  <si>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</si>
  <si>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
  </si>
  <si>
    <t>　(8) 従業者の氏名を記入してください。</t>
    <rPh sb="5" eb="8">
      <t>ジュウギョウシャ</t>
    </rPh>
    <rPh sb="9" eb="11">
      <t>シメイ</t>
    </rPh>
    <rPh sb="12" eb="14">
      <t>キニュウ</t>
    </rPh>
    <phoneticPr fontId="4"/>
  </si>
  <si>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</si>
  <si>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</si>
  <si>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</si>
  <si>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</si>
  <si>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</si>
  <si>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</si>
  <si>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
  </si>
  <si>
    <t>　　　 その他、特記事項欄としてもご活用ください。</t>
    <rPh sb="6" eb="7">
      <t>タ</t>
    </rPh>
    <rPh sb="8" eb="10">
      <t>トッキ</t>
    </rPh>
    <rPh sb="10" eb="12">
      <t>ジコウ</t>
    </rPh>
    <rPh sb="12" eb="13">
      <t>ラン</t>
    </rPh>
    <rPh sb="18" eb="20">
      <t>カツヨウ</t>
    </rPh>
    <phoneticPr fontId="4"/>
  </si>
  <si>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4"/>
  </si>
  <si>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</si>
  <si>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</si>
  <si>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t>　　　　　したがって、勤務形態「</t>
    </r>
    <r>
      <rPr>
        <sz val="11"/>
        <color rgb="FF000000"/>
        <rFont val="Calibri"/>
        <family val="2"/>
      </rPr>
      <t>A</t>
    </r>
    <r>
      <rPr>
        <sz val="11"/>
        <color rgb="FF000000"/>
        <rFont val="ＭＳ Ｐゴシック"/>
        <family val="3"/>
        <charset val="128"/>
      </rPr>
      <t>：常勤で専従」及び「</t>
    </r>
    <r>
      <rPr>
        <sz val="11"/>
        <color rgb="FF000000"/>
        <rFont val="Calibri"/>
        <family val="2"/>
      </rPr>
      <t>B</t>
    </r>
    <r>
      <rPr>
        <sz val="11"/>
        <color rgb="FF000000"/>
        <rFont val="ＭＳ Ｐゴシック"/>
        <family val="3"/>
        <charset val="128"/>
      </rPr>
      <t>：常勤で兼務」については、実態に応じて「常勤換算の対象時間数」及び「常勤換算方法対象外の常勤の従業者の人数」を確認し、</t>
    </r>
  </si>
  <si>
    <t>　　　　　手入力すること。</t>
  </si>
  <si>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4"/>
  </si>
  <si>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4"/>
  </si>
  <si>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4"/>
  </si>
  <si>
    <t>１．サービス種別</t>
    <rPh sb="6" eb="8">
      <t>シュベツ</t>
    </rPh>
    <phoneticPr fontId="4"/>
  </si>
  <si>
    <t>サービス種別名</t>
    <rPh sb="4" eb="6">
      <t>シュベツ</t>
    </rPh>
    <rPh sb="6" eb="7">
      <t>メイ</t>
    </rPh>
    <phoneticPr fontId="4"/>
  </si>
  <si>
    <t>介護予防支援</t>
    <rPh sb="0" eb="2">
      <t>カイゴ</t>
    </rPh>
    <rPh sb="2" eb="4">
      <t>ヨボウ</t>
    </rPh>
    <rPh sb="4" eb="6">
      <t>シエン</t>
    </rPh>
    <phoneticPr fontId="4"/>
  </si>
  <si>
    <t>２．職種名・資格名称</t>
    <rPh sb="2" eb="4">
      <t>ショクシュ</t>
    </rPh>
    <rPh sb="4" eb="5">
      <t>メイ</t>
    </rPh>
    <rPh sb="6" eb="8">
      <t>シカク</t>
    </rPh>
    <rPh sb="8" eb="10">
      <t>メイショウ</t>
    </rPh>
    <phoneticPr fontId="4"/>
  </si>
  <si>
    <t>資格</t>
    <rPh sb="0" eb="2">
      <t>シカク</t>
    </rPh>
    <phoneticPr fontId="4"/>
  </si>
  <si>
    <t>保健師</t>
    <rPh sb="0" eb="3">
      <t>ホケンシ</t>
    </rPh>
    <phoneticPr fontId="4"/>
  </si>
  <si>
    <t>社会福祉士</t>
    <rPh sb="0" eb="2">
      <t>シャカイ</t>
    </rPh>
    <rPh sb="2" eb="5">
      <t>フクシシ</t>
    </rPh>
    <phoneticPr fontId="4"/>
  </si>
  <si>
    <t>経験ある看護師</t>
    <rPh sb="0" eb="2">
      <t>ケイケン</t>
    </rPh>
    <rPh sb="4" eb="7">
      <t>カンゴシ</t>
    </rPh>
    <phoneticPr fontId="4"/>
  </si>
  <si>
    <t>社会福祉主事（3年以上従事）</t>
    <rPh sb="0" eb="2">
      <t>シャカイ</t>
    </rPh>
    <rPh sb="2" eb="4">
      <t>フクシ</t>
    </rPh>
    <rPh sb="4" eb="6">
      <t>シュジ</t>
    </rPh>
    <rPh sb="8" eb="9">
      <t>ネン</t>
    </rPh>
    <rPh sb="9" eb="11">
      <t>イジョウ</t>
    </rPh>
    <rPh sb="11" eb="13">
      <t>ジュウジ</t>
    </rPh>
    <phoneticPr fontId="4"/>
  </si>
  <si>
    <t>【自治体の皆様へ】</t>
    <rPh sb="1" eb="4">
      <t>ジチタイ</t>
    </rPh>
    <rPh sb="5" eb="7">
      <t>ミナサマ</t>
    </rPh>
    <phoneticPr fontId="4"/>
  </si>
  <si>
    <t>※ INDIRECT関数使用のため、以下のとおりセルに「名前の定義」をしています。</t>
    <rPh sb="10" eb="12">
      <t>カンスウ</t>
    </rPh>
    <rPh sb="12" eb="14">
      <t>シヨウ</t>
    </rPh>
    <rPh sb="18" eb="20">
      <t>イカ</t>
    </rPh>
    <rPh sb="28" eb="30">
      <t>ナマエ</t>
    </rPh>
    <rPh sb="31" eb="33">
      <t>テイギ</t>
    </rPh>
    <phoneticPr fontId="4"/>
  </si>
  <si>
    <t>　15行目・・・「職種」</t>
    <rPh sb="3" eb="5">
      <t>ギョウメ</t>
    </rPh>
    <rPh sb="9" eb="11">
      <t>ショクシュ</t>
    </rPh>
    <phoneticPr fontId="4"/>
  </si>
  <si>
    <t>　C列・・・「管理者」</t>
    <rPh sb="2" eb="3">
      <t>レツ</t>
    </rPh>
    <rPh sb="7" eb="10">
      <t>カンリシャ</t>
    </rPh>
    <phoneticPr fontId="4"/>
  </si>
  <si>
    <t>　D列・・・「介護支援専門員」</t>
    <rPh sb="2" eb="3">
      <t>レツ</t>
    </rPh>
    <rPh sb="7" eb="9">
      <t>カイゴ</t>
    </rPh>
    <rPh sb="9" eb="11">
      <t>シエン</t>
    </rPh>
    <rPh sb="11" eb="14">
      <t>センモンイン</t>
    </rPh>
    <phoneticPr fontId="4"/>
  </si>
  <si>
    <t>　E列・・・「介護予防支援担当職員」</t>
    <rPh sb="2" eb="3">
      <t>レツ</t>
    </rPh>
    <rPh sb="7" eb="9">
      <t>カイゴ</t>
    </rPh>
    <rPh sb="9" eb="11">
      <t>ヨボウ</t>
    </rPh>
    <rPh sb="11" eb="13">
      <t>シエン</t>
    </rPh>
    <rPh sb="13" eb="15">
      <t>タントウ</t>
    </rPh>
    <rPh sb="15" eb="17">
      <t>ショクイン</t>
    </rPh>
    <phoneticPr fontId="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</si>
  <si>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
  </si>
  <si>
    <t>　行が足りない場合は、適宜追加してください。</t>
    <rPh sb="1" eb="2">
      <t>ギョウ</t>
    </rPh>
    <rPh sb="3" eb="4">
      <t>タ</t>
    </rPh>
    <rPh sb="7" eb="9">
      <t>バアイ</t>
    </rPh>
    <rPh sb="11" eb="13">
      <t>テキギ</t>
    </rPh>
    <rPh sb="13" eb="15">
      <t>ツイカ</t>
    </rPh>
    <phoneticPr fontId="4"/>
  </si>
  <si>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</si>
  <si>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
  </si>
  <si>
    <t>　・「数式」タブ　⇒　「名前の定義」を選択</t>
    <rPh sb="3" eb="5">
      <t>スウシキ</t>
    </rPh>
    <rPh sb="12" eb="14">
      <t>ナマエ</t>
    </rPh>
    <rPh sb="15" eb="17">
      <t>テイギ</t>
    </rPh>
    <rPh sb="19" eb="21">
      <t>センタク</t>
    </rPh>
    <phoneticPr fontId="4"/>
  </si>
  <si>
    <t>　・「名前」に職種名を入力</t>
    <rPh sb="3" eb="5">
      <t>ナマエ</t>
    </rPh>
    <rPh sb="7" eb="9">
      <t>ショクシュ</t>
    </rPh>
    <rPh sb="9" eb="10">
      <t>メイ</t>
    </rPh>
    <rPh sb="11" eb="13">
      <t>ニュウリョク</t>
    </rPh>
    <phoneticPr fontId="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</si>
  <si>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</si>
  <si>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
  </si>
  <si>
    <t>本チェックリスト（自主点検したチェック済みのものを提出すること）</t>
    <rPh sb="0" eb="1">
      <t>ホン</t>
    </rPh>
    <rPh sb="9" eb="11">
      <t>ジシュ</t>
    </rPh>
    <rPh sb="11" eb="13">
      <t>テンケン</t>
    </rPh>
    <rPh sb="19" eb="20">
      <t>ズ</t>
    </rPh>
    <rPh sb="25" eb="27">
      <t>テイシュツ</t>
    </rPh>
    <phoneticPr fontId="14"/>
  </si>
  <si>
    <t>運営規程等（介護給付費算定に係る体制等の変更に伴い、改正したもの</t>
    <rPh sb="0" eb="2">
      <t>ウンエイ</t>
    </rPh>
    <rPh sb="2" eb="4">
      <t>キテイ</t>
    </rPh>
    <rPh sb="4" eb="5">
      <t>トウ</t>
    </rPh>
    <rPh sb="6" eb="8">
      <t>カイゴ</t>
    </rPh>
    <rPh sb="8" eb="11">
      <t>キュウフヒ</t>
    </rPh>
    <rPh sb="11" eb="13">
      <t>サンテイ</t>
    </rPh>
    <rPh sb="14" eb="15">
      <t>カカ</t>
    </rPh>
    <rPh sb="16" eb="18">
      <t>タイセイ</t>
    </rPh>
    <rPh sb="18" eb="19">
      <t>ラ</t>
    </rPh>
    <rPh sb="20" eb="22">
      <t>ヘンコウ</t>
    </rPh>
    <rPh sb="23" eb="24">
      <t>トモナ</t>
    </rPh>
    <rPh sb="26" eb="28">
      <t>カイセイ</t>
    </rPh>
    <phoneticPr fontId="14"/>
  </si>
  <si>
    <t>居宅介護支援・介護予防支援の内容・利用料金の変更の記載を要す）</t>
    <rPh sb="0" eb="2">
      <t>キョタク</t>
    </rPh>
    <rPh sb="2" eb="4">
      <t>カイゴ</t>
    </rPh>
    <rPh sb="4" eb="6">
      <t>シエン</t>
    </rPh>
    <rPh sb="7" eb="9">
      <t>カイゴ</t>
    </rPh>
    <rPh sb="9" eb="11">
      <t>ヨボウ</t>
    </rPh>
    <rPh sb="11" eb="13">
      <t>シエン</t>
    </rPh>
    <rPh sb="14" eb="16">
      <t>ナイヨウ</t>
    </rPh>
    <rPh sb="17" eb="19">
      <t>リヨウ</t>
    </rPh>
    <rPh sb="19" eb="21">
      <t>リョウキン</t>
    </rPh>
    <rPh sb="22" eb="24">
      <t>ヘンコウ</t>
    </rPh>
    <rPh sb="25" eb="27">
      <t>キサイ</t>
    </rPh>
    <rPh sb="28" eb="29">
      <t>ヨウ</t>
    </rPh>
    <phoneticPr fontId="14"/>
  </si>
  <si>
    <t>（標準様式１）従業者の勤務の体制及び勤務形態一覧表</t>
    <rPh sb="1" eb="3">
      <t>ヒョウジュン</t>
    </rPh>
    <rPh sb="3" eb="5">
      <t>ヨウシキ</t>
    </rPh>
    <rPh sb="7" eb="10">
      <t>ジュウギョウシャ</t>
    </rPh>
    <rPh sb="11" eb="13">
      <t>キンム</t>
    </rPh>
    <rPh sb="14" eb="16">
      <t>タイセイ</t>
    </rPh>
    <rPh sb="16" eb="17">
      <t>オヨ</t>
    </rPh>
    <rPh sb="18" eb="20">
      <t>キンム</t>
    </rPh>
    <rPh sb="20" eb="22">
      <t>ケイタイ</t>
    </rPh>
    <rPh sb="22" eb="24">
      <t>イチラン</t>
    </rPh>
    <rPh sb="24" eb="25">
      <t>ヒョウ</t>
    </rPh>
    <phoneticPr fontId="14"/>
  </si>
  <si>
    <t>※加算の算定開始する月の分を予定で記載し、算定開始する月の分のみを添付</t>
    <rPh sb="1" eb="3">
      <t>カサン</t>
    </rPh>
    <rPh sb="4" eb="6">
      <t>サンテイ</t>
    </rPh>
    <rPh sb="6" eb="8">
      <t>カイシ</t>
    </rPh>
    <rPh sb="10" eb="11">
      <t>ツキ</t>
    </rPh>
    <rPh sb="12" eb="13">
      <t>ブン</t>
    </rPh>
    <rPh sb="14" eb="16">
      <t>ヨテイ</t>
    </rPh>
    <rPh sb="17" eb="19">
      <t>キサイ</t>
    </rPh>
    <rPh sb="21" eb="23">
      <t>サンテイ</t>
    </rPh>
    <rPh sb="23" eb="25">
      <t>カイシ</t>
    </rPh>
    <rPh sb="27" eb="28">
      <t>ツキ</t>
    </rPh>
    <rPh sb="29" eb="30">
      <t>ブン</t>
    </rPh>
    <rPh sb="33" eb="35">
      <t>テンプ</t>
    </rPh>
    <phoneticPr fontId="14"/>
  </si>
  <si>
    <t>介護支援専門員に対する研修計画書（案でも可）又は研修記録</t>
    <phoneticPr fontId="3"/>
  </si>
  <si>
    <t>（家族に対する介護等を日常的に行っている児童や、障がい者、生活困窮者、難病患者等）</t>
    <rPh sb="1" eb="3">
      <t>カゾク</t>
    </rPh>
    <rPh sb="4" eb="5">
      <t>タイ</t>
    </rPh>
    <rPh sb="7" eb="10">
      <t>カイゴトウ</t>
    </rPh>
    <rPh sb="11" eb="13">
      <t>ニチジョウ</t>
    </rPh>
    <rPh sb="13" eb="14">
      <t>テキ</t>
    </rPh>
    <rPh sb="15" eb="16">
      <t>オコナ</t>
    </rPh>
    <rPh sb="20" eb="22">
      <t>ジドウ</t>
    </rPh>
    <rPh sb="24" eb="25">
      <t>ショウ</t>
    </rPh>
    <rPh sb="27" eb="28">
      <t>シャ</t>
    </rPh>
    <rPh sb="29" eb="31">
      <t>セイカツ</t>
    </rPh>
    <rPh sb="31" eb="34">
      <t>コンキュウシャ</t>
    </rPh>
    <rPh sb="35" eb="37">
      <t>ナンビョウ</t>
    </rPh>
    <rPh sb="37" eb="39">
      <t>カンジャ</t>
    </rPh>
    <rPh sb="39" eb="40">
      <t>トウ</t>
    </rPh>
    <phoneticPr fontId="17"/>
  </si>
  <si>
    <t>該当する資格証等（写）（主任介護支援専門員、介護支援専門員）</t>
    <phoneticPr fontId="17"/>
  </si>
  <si>
    <t>利用者情報等の伝達のための会議の実施日、内容、参加者等が確認できる開催記録（写し）等</t>
    <rPh sb="0" eb="3">
      <t>リヨウシャ</t>
    </rPh>
    <rPh sb="3" eb="6">
      <t>ジョウホウトウ</t>
    </rPh>
    <rPh sb="7" eb="9">
      <t>デンタツ</t>
    </rPh>
    <rPh sb="13" eb="15">
      <t>カイギ</t>
    </rPh>
    <rPh sb="16" eb="19">
      <t>ジッシビ</t>
    </rPh>
    <rPh sb="20" eb="22">
      <t>ナイヨウ</t>
    </rPh>
    <rPh sb="23" eb="26">
      <t>サンカシャ</t>
    </rPh>
    <rPh sb="26" eb="27">
      <t>トウ</t>
    </rPh>
    <rPh sb="28" eb="30">
      <t>カクニン</t>
    </rPh>
    <rPh sb="33" eb="35">
      <t>カイサイ</t>
    </rPh>
    <rPh sb="35" eb="37">
      <t>キロク</t>
    </rPh>
    <rPh sb="38" eb="39">
      <t>ウツ</t>
    </rPh>
    <rPh sb="41" eb="42">
      <t>トウ</t>
    </rPh>
    <phoneticPr fontId="17"/>
  </si>
  <si>
    <t>介護支援専門員実務研修実習受入協力事業所登録決定通知書の写し</t>
  </si>
  <si>
    <t>介護支援専門員実務研修実習受入協力事業所登録決定通知書の写し</t>
    <phoneticPr fontId="3"/>
  </si>
  <si>
    <t>※新たに加算を算定する事業所については、協力事業所登録申請所の控えを決定通知書の代用としますので、協力事業所登録申請と加算の申請を同時に行い、協力事業所登録申請書の控えを提出してください。（申請については福岡県のホームページで確認してください）</t>
    <rPh sb="95" eb="97">
      <t>シンセイ</t>
    </rPh>
    <rPh sb="102" eb="105">
      <t>フクオカケン</t>
    </rPh>
    <rPh sb="113" eb="115">
      <t>カクニン</t>
    </rPh>
    <phoneticPr fontId="3"/>
  </si>
  <si>
    <t>※実施日、内容、参加者がわかるもの</t>
    <rPh sb="1" eb="4">
      <t>ジッシビ</t>
    </rPh>
    <rPh sb="5" eb="7">
      <t>ナイヨウ</t>
    </rPh>
    <rPh sb="8" eb="11">
      <t>サンカシャ</t>
    </rPh>
    <phoneticPr fontId="3"/>
  </si>
  <si>
    <t>高齢者以外の対象者への支援に関する事例検討会、研修等の実施日、内容、参加者がわかるもの</t>
    <rPh sb="0" eb="3">
      <t>コウレイシャ</t>
    </rPh>
    <rPh sb="3" eb="5">
      <t>イガイ</t>
    </rPh>
    <rPh sb="6" eb="9">
      <t>タイショウシャ</t>
    </rPh>
    <rPh sb="11" eb="13">
      <t>シエン</t>
    </rPh>
    <rPh sb="14" eb="15">
      <t>カン</t>
    </rPh>
    <rPh sb="17" eb="22">
      <t>ジレイケントウカイ</t>
    </rPh>
    <rPh sb="23" eb="25">
      <t>ケンシュウ</t>
    </rPh>
    <rPh sb="25" eb="26">
      <t>トウ</t>
    </rPh>
    <rPh sb="27" eb="30">
      <t>ジッシビ</t>
    </rPh>
    <rPh sb="31" eb="33">
      <t>ナイヨウ</t>
    </rPh>
    <rPh sb="34" eb="36">
      <t>サンカ</t>
    </rPh>
    <rPh sb="36" eb="37">
      <t>シャ</t>
    </rPh>
    <phoneticPr fontId="3"/>
  </si>
  <si>
    <t>他の法人が運営する指定居宅介護支援事業者と共同で実施した事例検討会、研修会等の、実施日、内容、参加者がわかるもの</t>
    <rPh sb="0" eb="1">
      <t>ホカ</t>
    </rPh>
    <rPh sb="2" eb="4">
      <t>ホウジン</t>
    </rPh>
    <rPh sb="5" eb="7">
      <t>ウンエイ</t>
    </rPh>
    <rPh sb="9" eb="11">
      <t>シテイ</t>
    </rPh>
    <rPh sb="11" eb="13">
      <t>キョタク</t>
    </rPh>
    <rPh sb="13" eb="15">
      <t>カイゴ</t>
    </rPh>
    <rPh sb="15" eb="17">
      <t>シエン</t>
    </rPh>
    <rPh sb="17" eb="19">
      <t>ジギョウ</t>
    </rPh>
    <rPh sb="19" eb="20">
      <t>シャ</t>
    </rPh>
    <rPh sb="21" eb="23">
      <t>キョウドウ</t>
    </rPh>
    <rPh sb="24" eb="26">
      <t>ジッシ</t>
    </rPh>
    <rPh sb="28" eb="30">
      <t>ジレイ</t>
    </rPh>
    <rPh sb="30" eb="33">
      <t>ケントウカイ</t>
    </rPh>
    <rPh sb="34" eb="36">
      <t>ケンシュウ</t>
    </rPh>
    <rPh sb="36" eb="37">
      <t>カイ</t>
    </rPh>
    <rPh sb="37" eb="38">
      <t>トウ</t>
    </rPh>
    <rPh sb="40" eb="43">
      <t>ジッシビ</t>
    </rPh>
    <rPh sb="44" eb="46">
      <t>ナイヨウ</t>
    </rPh>
    <rPh sb="47" eb="50">
      <t>サンカシャ</t>
    </rPh>
    <phoneticPr fontId="17"/>
  </si>
  <si>
    <t>（重要事項証明書や利用者への連絡文書等）</t>
    <phoneticPr fontId="3"/>
  </si>
  <si>
    <t>２４時間連絡可能（連携でも可）であることがわかる書類　</t>
    <rPh sb="9" eb="11">
      <t>レンケイ</t>
    </rPh>
    <rPh sb="13" eb="14">
      <t>カ</t>
    </rPh>
    <phoneticPr fontId="17"/>
  </si>
  <si>
    <t>介護支援専門員に対する研修計画書（案でも可）又は研修記録（連携でも可）</t>
    <rPh sb="29" eb="31">
      <t>レンケイ</t>
    </rPh>
    <rPh sb="33" eb="34">
      <t>カ</t>
    </rPh>
    <phoneticPr fontId="3"/>
  </si>
  <si>
    <t>前々年度の３月から前年度の２月までの間に35回以上連携したことがわかる書類</t>
  </si>
  <si>
    <t>前々年度の３月から前年度の２月までの間にターミナルケアマネジメント加算を15回以上算定</t>
    <rPh sb="38" eb="39">
      <t>カイ</t>
    </rPh>
    <rPh sb="39" eb="41">
      <t>イジョウ</t>
    </rPh>
    <phoneticPr fontId="3"/>
  </si>
  <si>
    <t>したことがわかる書類　※令和7年3月31日までは5回以上</t>
    <rPh sb="12" eb="14">
      <t>レイワ</t>
    </rPh>
    <rPh sb="15" eb="16">
      <t>ネン</t>
    </rPh>
    <rPh sb="17" eb="18">
      <t>ガツ</t>
    </rPh>
    <rPh sb="20" eb="21">
      <t>ニチ</t>
    </rPh>
    <rPh sb="25" eb="26">
      <t>カイ</t>
    </rPh>
    <rPh sb="26" eb="28">
      <t>イジョウ</t>
    </rPh>
    <phoneticPr fontId="3"/>
  </si>
  <si>
    <t>ターミナルケアマネジメントを受けることに同意した利用者について、２４時間連絡できる体制を確保しており、かつ、必要に応じて指定居宅介護支援を行うことができる体制を整備していることがわかるもの（重要事項証明書や利用者への連絡文書等）</t>
    <rPh sb="14" eb="15">
      <t>ウ</t>
    </rPh>
    <rPh sb="20" eb="22">
      <t>ドウイ</t>
    </rPh>
    <rPh sb="24" eb="27">
      <t>リヨウシャ</t>
    </rPh>
    <rPh sb="34" eb="36">
      <t>ジカン</t>
    </rPh>
    <rPh sb="36" eb="38">
      <t>レンラク</t>
    </rPh>
    <rPh sb="41" eb="43">
      <t>タイセイ</t>
    </rPh>
    <rPh sb="44" eb="46">
      <t>カクホ</t>
    </rPh>
    <rPh sb="54" eb="56">
      <t>ヒツヨウ</t>
    </rPh>
    <rPh sb="57" eb="58">
      <t>オウ</t>
    </rPh>
    <rPh sb="60" eb="62">
      <t>シテイ</t>
    </rPh>
    <rPh sb="62" eb="64">
      <t>キョタク</t>
    </rPh>
    <rPh sb="64" eb="66">
      <t>カイゴ</t>
    </rPh>
    <rPh sb="66" eb="68">
      <t>シエン</t>
    </rPh>
    <rPh sb="69" eb="70">
      <t>オコナ</t>
    </rPh>
    <rPh sb="77" eb="79">
      <t>タイセイ</t>
    </rPh>
    <rPh sb="80" eb="82">
      <t>セイビ</t>
    </rPh>
    <phoneticPr fontId="14"/>
  </si>
  <si>
    <t>（標準様式１）従業者の勤務の体制及び勤務形態一覧表　</t>
    <rPh sb="1" eb="3">
      <t>ヒョウジュン</t>
    </rPh>
    <rPh sb="3" eb="5">
      <t>ヨウシキ</t>
    </rPh>
    <rPh sb="7" eb="10">
      <t>ジュウギョウシャ</t>
    </rPh>
    <rPh sb="11" eb="13">
      <t>キンム</t>
    </rPh>
    <rPh sb="14" eb="16">
      <t>タイセイ</t>
    </rPh>
    <rPh sb="16" eb="17">
      <t>オヨ</t>
    </rPh>
    <rPh sb="18" eb="20">
      <t>キンム</t>
    </rPh>
    <rPh sb="20" eb="22">
      <t>ケイタイ</t>
    </rPh>
    <rPh sb="22" eb="24">
      <t>イチラン</t>
    </rPh>
    <rPh sb="24" eb="25">
      <t>ヒョウ</t>
    </rPh>
    <phoneticPr fontId="14"/>
  </si>
  <si>
    <t>福津市長</t>
    <rPh sb="0" eb="3">
      <t>フクツシ</t>
    </rPh>
    <rPh sb="3" eb="4">
      <t>チョウ</t>
    </rPh>
    <phoneticPr fontId="4"/>
  </si>
  <si>
    <t>事業所名</t>
    <rPh sb="0" eb="4">
      <t>ジギョウショメイ</t>
    </rPh>
    <phoneticPr fontId="3"/>
  </si>
  <si>
    <t>（標準様式1）</t>
    <rPh sb="1" eb="3">
      <t>ヒョウジュン</t>
    </rPh>
    <rPh sb="3" eb="5">
      <t>ヨウシキ</t>
    </rPh>
    <phoneticPr fontId="17"/>
  </si>
  <si>
    <t>従業者の勤務の体制及び勤務形態一覧表</t>
    <phoneticPr fontId="3"/>
  </si>
  <si>
    <t>サービス種別</t>
    <rPh sb="4" eb="6">
      <t>シュベツ</t>
    </rPh>
    <phoneticPr fontId="3"/>
  </si>
  <si>
    <t>(</t>
    <phoneticPr fontId="3"/>
  </si>
  <si>
    <t>居宅介護支援</t>
    <rPh sb="0" eb="2">
      <t>キョタク</t>
    </rPh>
    <rPh sb="2" eb="4">
      <t>カイゴ</t>
    </rPh>
    <rPh sb="4" eb="6">
      <t>シエン</t>
    </rPh>
    <phoneticPr fontId="3"/>
  </si>
  <si>
    <t>）</t>
    <phoneticPr fontId="3"/>
  </si>
  <si>
    <t>令和</t>
    <rPh sb="0" eb="2">
      <t>レイワ</t>
    </rPh>
    <phoneticPr fontId="3"/>
  </si>
  <si>
    <t>)</t>
    <phoneticPr fontId="3"/>
  </si>
  <si>
    <t>年</t>
    <rPh sb="0" eb="1">
      <t>ネン</t>
    </rPh>
    <phoneticPr fontId="3"/>
  </si>
  <si>
    <t>月</t>
    <rPh sb="0" eb="1">
      <t>ゲツ</t>
    </rPh>
    <phoneticPr fontId="3"/>
  </si>
  <si>
    <t>事業所名</t>
    <rPh sb="0" eb="3">
      <t>ジギョウショ</t>
    </rPh>
    <rPh sb="3" eb="4">
      <t>メイ</t>
    </rPh>
    <phoneticPr fontId="3"/>
  </si>
  <si>
    <t>(1)</t>
    <phoneticPr fontId="3"/>
  </si>
  <si>
    <t>(2)</t>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</si>
  <si>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
  </si>
  <si>
    <t>時間/週</t>
    <rPh sb="0" eb="2">
      <t>ジカン</t>
    </rPh>
    <rPh sb="3" eb="4">
      <t>シュウ</t>
    </rPh>
    <phoneticPr fontId="3"/>
  </si>
  <si>
    <t>時間/月</t>
    <rPh sb="0" eb="2">
      <t>ジカン</t>
    </rPh>
    <rPh sb="3" eb="4">
      <t>ツキ</t>
    </rPh>
    <phoneticPr fontId="3"/>
  </si>
  <si>
    <t>人</t>
    <rPh sb="0" eb="1">
      <t>ニン</t>
    </rPh>
    <phoneticPr fontId="3"/>
  </si>
  <si>
    <t>当月の日数</t>
    <rPh sb="0" eb="2">
      <t>トウゲツ</t>
    </rPh>
    <rPh sb="3" eb="5">
      <t>ニッスウ</t>
    </rPh>
    <phoneticPr fontId="3"/>
  </si>
  <si>
    <t>日</t>
    <rPh sb="0" eb="1">
      <t>ニチ</t>
    </rPh>
    <phoneticPr fontId="3"/>
  </si>
  <si>
    <t>No</t>
    <phoneticPr fontId="3"/>
  </si>
  <si>
    <t>(5) 
職種</t>
    <phoneticPr fontId="17"/>
  </si>
  <si>
    <t>(6)
勤務
形態</t>
    <phoneticPr fontId="17"/>
  </si>
  <si>
    <t>(7)
資格</t>
    <rPh sb="4" eb="6">
      <t>シカク</t>
    </rPh>
    <phoneticPr fontId="3"/>
  </si>
  <si>
    <t>(8) 氏　名</t>
    <phoneticPr fontId="17"/>
  </si>
  <si>
    <t>(9)</t>
    <phoneticPr fontId="3"/>
  </si>
  <si>
    <r>
      <t xml:space="preserve">(11)
</t>
    </r>
    <r>
      <rPr>
        <sz val="11"/>
        <rFont val="HGSｺﾞｼｯｸM"/>
        <family val="3"/>
        <charset val="128"/>
      </rPr>
      <t>週平均
勤務時間数</t>
    </r>
    <rPh sb="6" eb="8">
      <t>ヘイキン</t>
    </rPh>
    <rPh sb="9" eb="11">
      <t>キンム</t>
    </rPh>
    <rPh sb="11" eb="13">
      <t>ジカン</t>
    </rPh>
    <rPh sb="13" eb="14">
      <t>スウ</t>
    </rPh>
    <phoneticPr fontId="17"/>
  </si>
  <si>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7"/>
  </si>
  <si>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</si>
  <si>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</si>
  <si>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</si>
  <si>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</si>
  <si>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</si>
  <si>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3"/>
  </si>
  <si>
    <t>（勤務形態の記号）</t>
    <rPh sb="1" eb="3">
      <t>キンム</t>
    </rPh>
    <rPh sb="3" eb="5">
      <t>ケイタイ</t>
    </rPh>
    <rPh sb="6" eb="8">
      <t>キゴウ</t>
    </rPh>
    <phoneticPr fontId="3"/>
  </si>
  <si>
    <t>勤務形態</t>
    <rPh sb="0" eb="2">
      <t>キンム</t>
    </rPh>
    <rPh sb="2" eb="4">
      <t>ケイタイ</t>
    </rPh>
    <phoneticPr fontId="3"/>
  </si>
  <si>
    <t>勤務時間数合計</t>
    <rPh sb="0" eb="2">
      <t>キンム</t>
    </rPh>
    <rPh sb="2" eb="5">
      <t>ジカンスウ</t>
    </rPh>
    <rPh sb="5" eb="7">
      <t>ゴウケイ</t>
    </rPh>
    <phoneticPr fontId="3"/>
  </si>
  <si>
    <t>常勤換算の対象時間数</t>
    <rPh sb="0" eb="2">
      <t>ジョウキン</t>
    </rPh>
    <rPh sb="2" eb="4">
      <t>カンサン</t>
    </rPh>
    <rPh sb="5" eb="7">
      <t>タイショウ</t>
    </rPh>
    <rPh sb="7" eb="9">
      <t>ジカン</t>
    </rPh>
    <rPh sb="9" eb="10">
      <t>スウ</t>
    </rPh>
    <phoneticPr fontId="3"/>
  </si>
  <si>
    <t>常勤換算方法対象外の</t>
    <rPh sb="0" eb="2">
      <t>ジョウキン</t>
    </rPh>
    <rPh sb="2" eb="4">
      <t>カンサン</t>
    </rPh>
    <rPh sb="4" eb="6">
      <t>ホウホウ</t>
    </rPh>
    <rPh sb="6" eb="9">
      <t>タイショウガイ</t>
    </rPh>
    <phoneticPr fontId="3"/>
  </si>
  <si>
    <t>記号</t>
    <rPh sb="0" eb="2">
      <t>キゴウ</t>
    </rPh>
    <phoneticPr fontId="3"/>
  </si>
  <si>
    <t>区分</t>
    <rPh sb="0" eb="2">
      <t>クブン</t>
    </rPh>
    <phoneticPr fontId="3"/>
  </si>
  <si>
    <t>当月合計</t>
    <rPh sb="0" eb="2">
      <t>トウゲツ</t>
    </rPh>
    <rPh sb="2" eb="4">
      <t>ゴウケイ</t>
    </rPh>
    <phoneticPr fontId="3"/>
  </si>
  <si>
    <t>週平均</t>
    <rPh sb="0" eb="3">
      <t>シュウヘイキン</t>
    </rPh>
    <phoneticPr fontId="3"/>
  </si>
  <si>
    <t>常勤の従業者の人数</t>
    <rPh sb="0" eb="2">
      <t>ジョウキン</t>
    </rPh>
    <rPh sb="3" eb="6">
      <t>ジュウギョウシャ</t>
    </rPh>
    <rPh sb="7" eb="9">
      <t>ニンズウ</t>
    </rPh>
    <phoneticPr fontId="3"/>
  </si>
  <si>
    <t>A</t>
    <phoneticPr fontId="3"/>
  </si>
  <si>
    <t>常勤で専従</t>
    <rPh sb="0" eb="2">
      <t>ジョウキン</t>
    </rPh>
    <rPh sb="3" eb="5">
      <t>センジュウ</t>
    </rPh>
    <phoneticPr fontId="3"/>
  </si>
  <si>
    <t>B</t>
    <phoneticPr fontId="3"/>
  </si>
  <si>
    <t>常勤で兼務</t>
    <rPh sb="0" eb="2">
      <t>ジョウキン</t>
    </rPh>
    <rPh sb="3" eb="5">
      <t>ケンム</t>
    </rPh>
    <phoneticPr fontId="3"/>
  </si>
  <si>
    <t>C</t>
    <phoneticPr fontId="3"/>
  </si>
  <si>
    <t>非常勤で専従</t>
    <rPh sb="0" eb="3">
      <t>ヒジョウキン</t>
    </rPh>
    <rPh sb="4" eb="6">
      <t>センジュウ</t>
    </rPh>
    <phoneticPr fontId="3"/>
  </si>
  <si>
    <t>-</t>
    <phoneticPr fontId="3"/>
  </si>
  <si>
    <t>D</t>
    <phoneticPr fontId="3"/>
  </si>
  <si>
    <t>非常勤で兼務</t>
    <rPh sb="0" eb="3">
      <t>ヒジョウキン</t>
    </rPh>
    <rPh sb="4" eb="6">
      <t>ケンム</t>
    </rPh>
    <phoneticPr fontId="3"/>
  </si>
  <si>
    <t>合計</t>
    <rPh sb="0" eb="2">
      <t>ゴウケイ</t>
    </rPh>
    <phoneticPr fontId="3"/>
  </si>
  <si>
    <t>■ 常勤換算方法による人数</t>
    <rPh sb="2" eb="4">
      <t>ジョウキン</t>
    </rPh>
    <rPh sb="4" eb="6">
      <t>カンサン</t>
    </rPh>
    <rPh sb="6" eb="8">
      <t>ホウホウ</t>
    </rPh>
    <rPh sb="11" eb="13">
      <t>ニンズウ</t>
    </rPh>
    <phoneticPr fontId="3"/>
  </si>
  <si>
    <t>基準：</t>
    <rPh sb="0" eb="2">
      <t>キジュン</t>
    </rPh>
    <phoneticPr fontId="3"/>
  </si>
  <si>
    <t>常勤換算の</t>
    <rPh sb="0" eb="2">
      <t>ジョウキン</t>
    </rPh>
    <rPh sb="2" eb="4">
      <t>カンサン</t>
    </rPh>
    <phoneticPr fontId="3"/>
  </si>
  <si>
    <t>常勤の従業者が</t>
    <rPh sb="0" eb="2">
      <t>ジョウキン</t>
    </rPh>
    <rPh sb="3" eb="6">
      <t>ジュウギョウシャ</t>
    </rPh>
    <phoneticPr fontId="3"/>
  </si>
  <si>
    <t>常勤換算後の人数</t>
    <rPh sb="0" eb="2">
      <t>ジョウキン</t>
    </rPh>
    <rPh sb="2" eb="4">
      <t>カンサン</t>
    </rPh>
    <rPh sb="4" eb="5">
      <t>ゴ</t>
    </rPh>
    <rPh sb="6" eb="8">
      <t>ニンズウ</t>
    </rPh>
    <phoneticPr fontId="3"/>
  </si>
  <si>
    <t>÷</t>
    <phoneticPr fontId="3"/>
  </si>
  <si>
    <t>＝</t>
    <phoneticPr fontId="3"/>
  </si>
  <si>
    <t>（小数点第2位以下切り捨て）</t>
    <rPh sb="1" eb="4">
      <t>ショウスウテン</t>
    </rPh>
    <rPh sb="4" eb="5">
      <t>ダイ</t>
    </rPh>
    <rPh sb="6" eb="7">
      <t>イ</t>
    </rPh>
    <rPh sb="7" eb="9">
      <t>イカ</t>
    </rPh>
    <rPh sb="9" eb="10">
      <t>キ</t>
    </rPh>
    <rPh sb="11" eb="12">
      <t>ス</t>
    </rPh>
    <phoneticPr fontId="3"/>
  </si>
  <si>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3"/>
  </si>
  <si>
    <t>常勤換算方法による人数</t>
    <rPh sb="0" eb="2">
      <t>ジョウキン</t>
    </rPh>
    <rPh sb="2" eb="4">
      <t>カンサン</t>
    </rPh>
    <rPh sb="4" eb="6">
      <t>ホウホウ</t>
    </rPh>
    <rPh sb="9" eb="11">
      <t>ニンズウ</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</si>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</sst>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
    <numFmt numFmtId="178" formatCode="#,##0&quot;人&quot;"/>
    <numFmt numFmtId="179" formatCode="#,##0.##"/>
    <numFmt numFmtId="180" formatCode="#,##0.0;[Red]\-#,##0.0"/>
    <numFmt numFmtId="181" formatCode="#,##0.0&quot;人&quot;"/>
  </numFmts>
  <fonts count="42" x14ac:knownFonts="1">
    <font>
      <sz val="11"/>
      <color theme="1"/>
      <name val="游ゴシック"/>
      <family val="2"/>
      <charset val="128"/>
      <scheme val="minor"/>
    </font>
    <font>
      <sz val="11"/>
      <name val="ＭＳ Ｐゴシック"/>
      <family val="3"/>
    </font>
    <font>
      <sz val="16"/>
      <name val="HGSｺﾞｼｯｸM"/>
      <family val="3"/>
    </font>
    <font>
      <sz val="6"/>
      <name val="游ゴシック"/>
      <family val="2"/>
      <charset val="128"/>
      <scheme val="minor"/>
    </font>
    <font>
      <sz val="6"/>
      <name val="ＭＳ Ｐゴシック"/>
      <family val="3"/>
    </font>
    <font>
      <sz val="11"/>
      <name val="HGSｺﾞｼｯｸM"/>
      <family val="3"/>
    </font>
    <font>
      <b/>
      <sz val="12"/>
      <name val="HGSｺﾞｼｯｸM"/>
      <family val="3"/>
    </font>
    <font>
      <strike/>
      <sz val="11"/>
      <name val="ＭＳ Ｐゴシック"/>
      <family val="3"/>
    </font>
    <font>
      <sz val="10"/>
      <name val="HGSｺﾞｼｯｸM"/>
      <family val="3"/>
    </font>
    <font>
      <u/>
      <sz val="11"/>
      <name val="HGSｺﾞｼｯｸM"/>
      <family val="3"/>
      <charset val="128"/>
    </font>
    <font>
      <sz val="10.5"/>
      <name val="ＭＳ 明朝"/>
      <family val="1"/>
    </font>
    <font>
      <b/>
      <sz val="11"/>
      <name val="HGSｺﾞｼｯｸM"/>
      <family val="3"/>
    </font>
    <font>
      <sz val="8"/>
      <name val="ＭＳ 明朝"/>
      <family val="1"/>
      <charset val="128"/>
    </font>
    <font>
      <sz val="12"/>
      <name val="HGSｺﾞｼｯｸM"/>
      <family val="3"/>
      <charset val="128"/>
    </font>
    <font>
      <sz val="6"/>
      <name val="ＭＳ 明朝"/>
      <family val="1"/>
      <charset val="128"/>
    </font>
    <font>
      <sz val="8"/>
      <name val="HGSｺﾞｼｯｸM"/>
      <family val="3"/>
      <charset val="128"/>
    </font>
    <font>
      <sz val="11"/>
      <name val="HGSｺﾞｼｯｸM"/>
      <family val="3"/>
      <charset val="128"/>
    </font>
    <font>
      <sz val="6"/>
      <name val="ＭＳ Ｐゴシック"/>
      <family val="3"/>
      <charset val="128"/>
    </font>
    <font>
      <sz val="10"/>
      <name val="HGSｺﾞｼｯｸM"/>
      <family val="3"/>
      <charset val="128"/>
    </font>
    <font>
      <sz val="11"/>
      <name val="ＭＳ Ｐゴシック"/>
      <family val="3"/>
      <charset val="128"/>
    </font>
    <font>
      <sz val="11"/>
      <color theme="1"/>
      <name val="游ゴシック"/>
      <family val="2"/>
      <scheme val="minor"/>
    </font>
    <font>
      <b/>
      <sz val="16"/>
      <name val="HGSｺﾞｼｯｸM"/>
      <family val="3"/>
    </font>
    <font>
      <b/>
      <sz val="14"/>
      <name val="HGSｺﾞｼｯｸM"/>
      <family val="3"/>
    </font>
    <font>
      <sz val="14"/>
      <name val="HGSｺﾞｼｯｸM"/>
      <family val="3"/>
    </font>
    <font>
      <sz val="12"/>
      <name val="HGSｺﾞｼｯｸM"/>
      <family val="3"/>
    </font>
    <font>
      <sz val="14"/>
      <color rgb="FFFF0000"/>
      <name val="HGSｺﾞｼｯｸM"/>
      <family val="3"/>
    </font>
    <font>
      <b/>
      <sz val="12"/>
      <color rgb="FFFF0000"/>
      <name val="HGSｺﾞｼｯｸM"/>
      <family val="3"/>
    </font>
    <font>
      <sz val="12"/>
      <name val="HGSｺﾞｼｯｸE"/>
      <family val="3"/>
    </font>
    <font>
      <u/>
      <sz val="12"/>
      <name val="HGSｺﾞｼｯｸE"/>
      <family val="3"/>
      <charset val="128"/>
    </font>
    <font>
      <b/>
      <u/>
      <sz val="12"/>
      <name val="HGSｺﾞｼｯｸM"/>
      <family val="3"/>
      <charset val="128"/>
    </font>
    <font>
      <b/>
      <sz val="12"/>
      <name val="HGSｺﾞｼｯｸM"/>
      <family val="3"/>
      <charset val="128"/>
    </font>
    <font>
      <sz val="11"/>
      <color rgb="FF000000"/>
      <name val="游ゴシック"/>
      <family val="3"/>
      <scheme val="minor"/>
    </font>
    <font>
      <sz val="11"/>
      <color rgb="FF000000"/>
      <name val="Calibri"/>
      <family val="2"/>
    </font>
    <font>
      <sz val="11"/>
      <color rgb="FF000000"/>
      <name val="ＭＳ Ｐゴシック"/>
      <family val="3"/>
      <charset val="128"/>
    </font>
    <font>
      <sz val="16"/>
      <color theme="1"/>
      <name val="游ゴシック"/>
      <family val="2"/>
      <scheme val="minor"/>
    </font>
    <font>
      <sz val="8"/>
      <name val="ＭＳ 明朝"/>
      <family val="1"/>
    </font>
    <font>
      <sz val="11"/>
      <color theme="1"/>
      <name val="游ゴシック"/>
      <family val="2"/>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4"/>
      <color rgb="FFFF0000"/>
      <name val="HGSｺﾞｼｯｸM"/>
      <family val="3"/>
      <charset val="128"/>
    </font>
  </fonts>
  <fills count="7">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s>
  <borders count="1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9">
    <xf numFmtId="0" fontId="0" fillId="0" borderId="0">
      <alignment vertical="center"/>
    </xf>
    <xf numFmtId="0" fontId="1" fillId="0" borderId="0"/>
    <xf numFmtId="0" fontId="12" fillId="0" borderId="0">
      <alignment vertical="center"/>
    </xf>
    <xf numFmtId="0" fontId="12" fillId="0" borderId="0">
      <alignment vertical="center"/>
    </xf>
    <xf numFmtId="0" fontId="19" fillId="0" borderId="0"/>
    <xf numFmtId="0" fontId="20" fillId="0" borderId="0">
      <alignment vertical="center"/>
    </xf>
    <xf numFmtId="38" fontId="20" fillId="0" borderId="0" applyFont="0" applyFill="0" applyBorder="0" applyAlignment="0" applyProtection="0">
      <alignment vertical="center"/>
    </xf>
    <xf numFmtId="0" fontId="35" fillId="0" borderId="0">
      <alignment vertical="center"/>
    </xf>
    <xf numFmtId="38" fontId="36" fillId="0" borderId="0" applyFont="0" applyFill="0" applyBorder="0" applyAlignment="0" applyProtection="0">
      <alignment vertical="center"/>
    </xf>
  </cellStyleXfs>
  <cellXfs count="821">
    <xf numFmtId="0" fontId="0" fillId="0" borderId="0" xfId="0">
      <alignment vertical="center"/>
    </xf>
    <xf numFmtId="0" fontId="2" fillId="2" borderId="0" xfId="1" applyFont="1" applyFill="1" applyAlignment="1">
      <alignment vertical="center"/>
    </xf>
    <xf numFmtId="0" fontId="2" fillId="2" borderId="0" xfId="1" applyFont="1" applyFill="1" applyAlignment="1">
      <alignment horizontal="center" vertical="center"/>
    </xf>
    <xf numFmtId="0" fontId="5" fillId="2" borderId="0" xfId="1" applyFont="1" applyFill="1" applyAlignment="1">
      <alignment horizontal="left" vertical="center"/>
    </xf>
    <xf numFmtId="0" fontId="2" fillId="2" borderId="0" xfId="1" applyFont="1" applyFill="1" applyAlignment="1">
      <alignment horizontal="center" vertical="center"/>
    </xf>
    <xf numFmtId="0" fontId="5" fillId="2" borderId="0" xfId="1" applyFont="1" applyFill="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3" xfId="1" applyFont="1" applyFill="1" applyBorder="1" applyAlignment="1">
      <alignment horizontal="center" vertical="center"/>
    </xf>
    <xf numFmtId="0" fontId="1" fillId="2" borderId="0" xfId="1" applyFont="1" applyFill="1" applyAlignment="1">
      <alignment horizontal="center" vertical="center"/>
    </xf>
    <xf numFmtId="0" fontId="5" fillId="2" borderId="7" xfId="1" applyFont="1" applyFill="1" applyBorder="1" applyAlignment="1">
      <alignment vertical="center"/>
    </xf>
    <xf numFmtId="0" fontId="5" fillId="2" borderId="7" xfId="1" applyFont="1" applyFill="1" applyBorder="1" applyAlignment="1">
      <alignment vertical="center" wrapText="1"/>
    </xf>
    <xf numFmtId="0" fontId="5" fillId="2" borderId="8" xfId="1" applyFont="1" applyFill="1" applyBorder="1" applyAlignment="1">
      <alignment vertical="center" wrapText="1"/>
    </xf>
    <xf numFmtId="0" fontId="1" fillId="2" borderId="13" xfId="1" applyFont="1" applyFill="1" applyBorder="1" applyAlignment="1">
      <alignment horizontal="center" vertical="center"/>
    </xf>
    <xf numFmtId="0" fontId="5" fillId="2" borderId="0" xfId="1" applyFont="1" applyFill="1" applyAlignment="1">
      <alignment vertical="center"/>
    </xf>
    <xf numFmtId="0" fontId="5" fillId="2" borderId="0" xfId="1" applyFont="1" applyFill="1" applyAlignment="1">
      <alignment vertical="center" wrapText="1"/>
    </xf>
    <xf numFmtId="0" fontId="5" fillId="2" borderId="14" xfId="1" applyFont="1" applyFill="1" applyBorder="1" applyAlignment="1">
      <alignment vertical="center" wrapText="1"/>
    </xf>
    <xf numFmtId="0" fontId="5" fillId="2" borderId="6" xfId="1" applyFont="1" applyFill="1" applyBorder="1" applyAlignment="1">
      <alignment vertical="center"/>
    </xf>
    <xf numFmtId="0" fontId="5" fillId="2" borderId="8" xfId="1" applyFont="1" applyFill="1" applyBorder="1" applyAlignment="1">
      <alignment horizontal="center" vertical="center"/>
    </xf>
    <xf numFmtId="0" fontId="5" fillId="2" borderId="9" xfId="1" applyFont="1" applyFill="1" applyBorder="1" applyAlignment="1">
      <alignment vertical="center"/>
    </xf>
    <xf numFmtId="0" fontId="5" fillId="2" borderId="6" xfId="1" applyFont="1" applyFill="1" applyBorder="1" applyAlignment="1">
      <alignment horizontal="left" vertical="center"/>
    </xf>
    <xf numFmtId="0" fontId="5" fillId="2" borderId="6" xfId="1" applyFont="1" applyFill="1" applyBorder="1" applyAlignment="1">
      <alignment horizontal="center" vertical="center" wrapText="1"/>
    </xf>
    <xf numFmtId="0" fontId="5" fillId="2" borderId="8" xfId="1" applyFont="1" applyFill="1" applyBorder="1" applyAlignment="1">
      <alignment vertical="center"/>
    </xf>
    <xf numFmtId="0" fontId="1" fillId="2" borderId="7" xfId="1" applyFont="1" applyFill="1" applyBorder="1" applyAlignment="1">
      <alignment vertical="center"/>
    </xf>
    <xf numFmtId="0" fontId="1" fillId="2" borderId="8" xfId="1" applyFont="1" applyFill="1" applyBorder="1" applyAlignment="1">
      <alignment vertical="center"/>
    </xf>
    <xf numFmtId="0" fontId="1" fillId="2" borderId="6" xfId="1" applyFont="1" applyFill="1" applyBorder="1" applyAlignment="1">
      <alignment horizontal="center" vertical="center"/>
    </xf>
    <xf numFmtId="0" fontId="5" fillId="2" borderId="8" xfId="1" applyFont="1" applyFill="1" applyBorder="1" applyAlignment="1">
      <alignment vertical="top"/>
    </xf>
    <xf numFmtId="0" fontId="5" fillId="2" borderId="13" xfId="1" applyFont="1" applyFill="1" applyBorder="1" applyAlignment="1">
      <alignment vertical="center"/>
    </xf>
    <xf numFmtId="0" fontId="5" fillId="2" borderId="14" xfId="1" applyFont="1" applyFill="1" applyBorder="1" applyAlignment="1">
      <alignment horizontal="center" vertical="center"/>
    </xf>
    <xf numFmtId="0" fontId="5" fillId="2" borderId="15" xfId="1" applyFont="1" applyFill="1" applyBorder="1" applyAlignment="1">
      <alignment vertical="center"/>
    </xf>
    <xf numFmtId="0" fontId="5" fillId="2" borderId="13" xfId="1" applyFont="1" applyFill="1" applyBorder="1" applyAlignment="1">
      <alignment horizontal="left" vertical="center"/>
    </xf>
    <xf numFmtId="0" fontId="5" fillId="2" borderId="13" xfId="1" applyFont="1" applyFill="1" applyBorder="1" applyAlignment="1">
      <alignment horizontal="center" vertical="center" wrapText="1"/>
    </xf>
    <xf numFmtId="0" fontId="5" fillId="2" borderId="14" xfId="1" applyFont="1" applyFill="1" applyBorder="1" applyAlignment="1">
      <alignment vertical="center"/>
    </xf>
    <xf numFmtId="0" fontId="1" fillId="2" borderId="0" xfId="1" applyFont="1" applyFill="1" applyAlignment="1">
      <alignment vertical="center"/>
    </xf>
    <xf numFmtId="0" fontId="1" fillId="2" borderId="14" xfId="1" applyFont="1" applyFill="1" applyBorder="1" applyAlignment="1">
      <alignment vertical="center"/>
    </xf>
    <xf numFmtId="0" fontId="5" fillId="2" borderId="14" xfId="1" applyFont="1" applyFill="1" applyBorder="1" applyAlignment="1">
      <alignment vertical="top"/>
    </xf>
    <xf numFmtId="0" fontId="1" fillId="2" borderId="23" xfId="1" applyFont="1" applyFill="1" applyBorder="1" applyAlignment="1">
      <alignment vertical="center"/>
    </xf>
    <xf numFmtId="0" fontId="1" fillId="2" borderId="24" xfId="1" applyFont="1" applyFill="1" applyBorder="1" applyAlignment="1">
      <alignment vertical="center"/>
    </xf>
    <xf numFmtId="0" fontId="5" fillId="2" borderId="25" xfId="1" applyFont="1" applyFill="1" applyBorder="1" applyAlignment="1">
      <alignment horizontal="left" vertical="center"/>
    </xf>
    <xf numFmtId="0" fontId="1" fillId="2" borderId="26" xfId="1" applyFont="1" applyFill="1" applyBorder="1" applyAlignment="1">
      <alignment horizontal="center" vertical="center"/>
    </xf>
    <xf numFmtId="0" fontId="5" fillId="2" borderId="27" xfId="1" applyFont="1" applyFill="1" applyBorder="1" applyAlignment="1">
      <alignment vertical="center"/>
    </xf>
    <xf numFmtId="0" fontId="1" fillId="2" borderId="27" xfId="1" applyFont="1" applyFill="1" applyBorder="1" applyAlignment="1">
      <alignment vertical="center"/>
    </xf>
    <xf numFmtId="0" fontId="1" fillId="2" borderId="27" xfId="1" applyFont="1" applyFill="1" applyBorder="1" applyAlignment="1">
      <alignment horizontal="center" vertical="center"/>
    </xf>
    <xf numFmtId="0" fontId="1" fillId="2" borderId="28" xfId="1" applyFont="1" applyFill="1" applyBorder="1" applyAlignment="1">
      <alignment vertical="center"/>
    </xf>
    <xf numFmtId="0" fontId="5" fillId="2" borderId="0" xfId="1" applyFont="1" applyFill="1" applyAlignment="1">
      <alignment vertical="top"/>
    </xf>
    <xf numFmtId="0" fontId="1" fillId="2" borderId="31" xfId="1" applyFont="1" applyFill="1" applyBorder="1" applyAlignment="1">
      <alignment horizontal="left" vertical="center"/>
    </xf>
    <xf numFmtId="0" fontId="1" fillId="2" borderId="32" xfId="1" applyFont="1" applyFill="1" applyBorder="1" applyAlignment="1">
      <alignment horizontal="left" vertical="center"/>
    </xf>
    <xf numFmtId="0" fontId="5" fillId="2" borderId="13" xfId="1" applyFont="1" applyFill="1" applyBorder="1" applyAlignment="1">
      <alignment vertical="top"/>
    </xf>
    <xf numFmtId="0" fontId="5" fillId="2" borderId="27" xfId="1" applyFont="1" applyFill="1" applyBorder="1" applyAlignment="1">
      <alignment horizontal="left" vertical="center"/>
    </xf>
    <xf numFmtId="0" fontId="5" fillId="2" borderId="25" xfId="1" applyFont="1" applyFill="1" applyBorder="1" applyAlignment="1">
      <alignment horizontal="left" vertical="center" wrapText="1"/>
    </xf>
    <xf numFmtId="0" fontId="5" fillId="2" borderId="33" xfId="1" applyFont="1" applyFill="1" applyBorder="1" applyAlignment="1">
      <alignment vertical="center"/>
    </xf>
    <xf numFmtId="0" fontId="5" fillId="2" borderId="34" xfId="1" applyFont="1" applyFill="1" applyBorder="1" applyAlignment="1">
      <alignment horizontal="center" vertical="center"/>
    </xf>
    <xf numFmtId="0" fontId="5" fillId="2" borderId="35" xfId="1" applyFont="1" applyFill="1" applyBorder="1" applyAlignment="1">
      <alignment vertical="center"/>
    </xf>
    <xf numFmtId="0" fontId="5" fillId="2" borderId="33" xfId="1" applyFont="1" applyFill="1" applyBorder="1" applyAlignment="1">
      <alignment horizontal="left" vertical="center"/>
    </xf>
    <xf numFmtId="0" fontId="5" fillId="2" borderId="34" xfId="1" applyFont="1" applyFill="1" applyBorder="1" applyAlignment="1">
      <alignment vertical="center" wrapText="1"/>
    </xf>
    <xf numFmtId="0" fontId="5" fillId="2" borderId="33" xfId="1" applyFont="1" applyFill="1" applyBorder="1" applyAlignment="1">
      <alignment horizontal="center" vertical="center" wrapText="1"/>
    </xf>
    <xf numFmtId="0" fontId="1" fillId="2" borderId="34" xfId="1" applyFont="1" applyFill="1" applyBorder="1" applyAlignment="1">
      <alignment vertical="center"/>
    </xf>
    <xf numFmtId="0" fontId="5" fillId="2" borderId="36" xfId="1" applyFont="1" applyFill="1" applyBorder="1" applyAlignment="1">
      <alignment horizontal="left" vertical="center"/>
    </xf>
    <xf numFmtId="0" fontId="1" fillId="2" borderId="37" xfId="1" applyFont="1" applyFill="1" applyBorder="1" applyAlignment="1">
      <alignment horizontal="center" vertical="center"/>
    </xf>
    <xf numFmtId="0" fontId="5" fillId="2" borderId="38" xfId="1" applyFont="1" applyFill="1" applyBorder="1" applyAlignment="1">
      <alignment vertical="center"/>
    </xf>
    <xf numFmtId="0" fontId="1" fillId="2" borderId="38" xfId="1" applyFont="1" applyFill="1" applyBorder="1" applyAlignment="1">
      <alignment vertical="center"/>
    </xf>
    <xf numFmtId="0" fontId="1" fillId="2" borderId="38" xfId="1" applyFont="1" applyFill="1" applyBorder="1" applyAlignment="1">
      <alignment horizontal="center" vertical="center"/>
    </xf>
    <xf numFmtId="0" fontId="1" fillId="2" borderId="39" xfId="1" applyFont="1" applyFill="1" applyBorder="1" applyAlignment="1">
      <alignment vertical="center"/>
    </xf>
    <xf numFmtId="0" fontId="5" fillId="2" borderId="33" xfId="1" applyFont="1" applyFill="1" applyBorder="1" applyAlignment="1">
      <alignment vertical="top"/>
    </xf>
    <xf numFmtId="0" fontId="5" fillId="2" borderId="40" xfId="1" applyFont="1" applyFill="1" applyBorder="1" applyAlignment="1">
      <alignment vertical="top"/>
    </xf>
    <xf numFmtId="0" fontId="5" fillId="2" borderId="34" xfId="1" applyFont="1" applyFill="1" applyBorder="1" applyAlignment="1">
      <alignment vertical="top"/>
    </xf>
    <xf numFmtId="0" fontId="5" fillId="2" borderId="0" xfId="1" applyFont="1" applyFill="1" applyAlignment="1">
      <alignment horizontal="center"/>
    </xf>
    <xf numFmtId="0" fontId="5" fillId="2" borderId="0" xfId="1" applyFont="1" applyFill="1"/>
    <xf numFmtId="0" fontId="0" fillId="2" borderId="0" xfId="0" applyFont="1" applyFill="1" applyAlignment="1"/>
    <xf numFmtId="0" fontId="6" fillId="2" borderId="0" xfId="0" applyFont="1" applyFill="1" applyAlignment="1">
      <alignment horizontal="left"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center"/>
    </xf>
    <xf numFmtId="0" fontId="5" fillId="2" borderId="0" xfId="0" applyFont="1" applyFill="1" applyAlignment="1">
      <alignment vertical="center"/>
    </xf>
    <xf numFmtId="0" fontId="5" fillId="2" borderId="0" xfId="0" applyFont="1" applyFill="1" applyAlignment="1"/>
    <xf numFmtId="0" fontId="7" fillId="2" borderId="0" xfId="0" applyFont="1" applyFill="1" applyAlignment="1">
      <alignment horizontal="center" vertical="center"/>
    </xf>
    <xf numFmtId="0" fontId="7" fillId="2" borderId="0" xfId="0" applyFont="1" applyFill="1" applyAlignment="1">
      <alignment horizontal="left" vertical="center"/>
    </xf>
    <xf numFmtId="0" fontId="0" fillId="2" borderId="0" xfId="0" applyFont="1" applyFill="1" applyAlignment="1">
      <alignment horizontal="left" vertical="center"/>
    </xf>
    <xf numFmtId="0" fontId="5" fillId="2" borderId="0" xfId="0" applyFont="1" applyFill="1" applyAlignment="1">
      <alignment vertical="top"/>
    </xf>
    <xf numFmtId="0" fontId="0" fillId="2" borderId="0" xfId="0" applyFont="1" applyFill="1" applyAlignment="1">
      <alignment horizontal="center" vertical="center"/>
    </xf>
    <xf numFmtId="0" fontId="5" fillId="0" borderId="0" xfId="1" applyFont="1" applyAlignment="1">
      <alignment vertical="center"/>
    </xf>
    <xf numFmtId="0" fontId="5" fillId="0" borderId="0" xfId="1" applyFont="1" applyAlignment="1">
      <alignment horizontal="left" vertical="center"/>
    </xf>
    <xf numFmtId="0" fontId="5" fillId="0" borderId="13" xfId="1" applyFont="1" applyBorder="1" applyAlignment="1">
      <alignment vertical="center"/>
    </xf>
    <xf numFmtId="0" fontId="5" fillId="0" borderId="0" xfId="1" applyFont="1" applyAlignment="1">
      <alignment horizontal="right" vertical="center"/>
    </xf>
    <xf numFmtId="0" fontId="5" fillId="0" borderId="0" xfId="1" applyFont="1" applyAlignment="1">
      <alignment horizontal="center" vertical="center"/>
    </xf>
    <xf numFmtId="0" fontId="5" fillId="0" borderId="7" xfId="1" applyFont="1" applyBorder="1" applyAlignment="1">
      <alignment vertical="center" wrapText="1"/>
    </xf>
    <xf numFmtId="0" fontId="5" fillId="0" borderId="0" xfId="1" applyFont="1" applyAlignment="1">
      <alignment vertical="center" wrapText="1"/>
    </xf>
    <xf numFmtId="0" fontId="5" fillId="0" borderId="0" xfId="1" applyFont="1"/>
    <xf numFmtId="0" fontId="5" fillId="0" borderId="1" xfId="1" applyFont="1" applyBorder="1" applyAlignment="1">
      <alignment horizontal="left"/>
    </xf>
    <xf numFmtId="0" fontId="5" fillId="0" borderId="2" xfId="1" applyFont="1" applyBorder="1" applyAlignment="1">
      <alignment horizontal="left"/>
    </xf>
    <xf numFmtId="0" fontId="5" fillId="0" borderId="3" xfId="1" applyFont="1" applyBorder="1" applyAlignment="1">
      <alignment horizontal="left"/>
    </xf>
    <xf numFmtId="0" fontId="5" fillId="0" borderId="14" xfId="1" applyFont="1" applyBorder="1"/>
    <xf numFmtId="0" fontId="5" fillId="0" borderId="33" xfId="1" applyFont="1" applyBorder="1" applyAlignment="1">
      <alignment horizontal="left"/>
    </xf>
    <xf numFmtId="0" fontId="5" fillId="0" borderId="40" xfId="1" applyFont="1" applyBorder="1" applyAlignment="1">
      <alignment horizontal="left"/>
    </xf>
    <xf numFmtId="0" fontId="5" fillId="0" borderId="34" xfId="1" applyFont="1" applyBorder="1" applyAlignment="1">
      <alignment horizontal="left"/>
    </xf>
    <xf numFmtId="0" fontId="5" fillId="0" borderId="13" xfId="1" applyFont="1" applyBorder="1" applyAlignment="1">
      <alignment horizontal="left"/>
    </xf>
    <xf numFmtId="0" fontId="5" fillId="0" borderId="0" xfId="1" applyFont="1" applyAlignment="1">
      <alignment horizontal="left"/>
    </xf>
    <xf numFmtId="0" fontId="5" fillId="0" borderId="1" xfId="1" applyFont="1" applyBorder="1" applyAlignment="1">
      <alignment horizontal="center" vertical="center" textRotation="255" wrapText="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5" fillId="0" borderId="6" xfId="1" applyFont="1" applyBorder="1" applyAlignment="1">
      <alignment horizontal="center" vertical="center" textRotation="255" wrapText="1"/>
    </xf>
    <xf numFmtId="0" fontId="5" fillId="0" borderId="49" xfId="1" applyFont="1" applyBorder="1" applyAlignment="1">
      <alignment horizontal="center" vertical="center" textRotation="255" wrapText="1"/>
    </xf>
    <xf numFmtId="0" fontId="5" fillId="0" borderId="13" xfId="1" applyFont="1" applyBorder="1" applyAlignment="1">
      <alignment horizontal="center" vertical="center" textRotation="255" shrinkToFit="1"/>
    </xf>
    <xf numFmtId="0" fontId="5" fillId="0" borderId="54" xfId="1" applyFont="1" applyBorder="1" applyAlignment="1">
      <alignment horizontal="center" vertical="center" textRotation="255"/>
    </xf>
    <xf numFmtId="0" fontId="5" fillId="0" borderId="55" xfId="1" applyFont="1" applyBorder="1" applyAlignment="1">
      <alignment horizontal="justify" wrapText="1"/>
    </xf>
    <xf numFmtId="0" fontId="5" fillId="0" borderId="55" xfId="1" applyFont="1" applyBorder="1" applyAlignment="1">
      <alignment horizontal="left" vertical="center"/>
    </xf>
    <xf numFmtId="0" fontId="5" fillId="0" borderId="47" xfId="1" applyFont="1" applyBorder="1" applyAlignment="1">
      <alignment horizontal="left" vertical="center"/>
    </xf>
    <xf numFmtId="0" fontId="5" fillId="0" borderId="13" xfId="1" applyFont="1" applyBorder="1" applyAlignment="1">
      <alignment horizontal="left" vertical="center"/>
    </xf>
    <xf numFmtId="0" fontId="5" fillId="0" borderId="0" xfId="1" applyFont="1" applyAlignment="1">
      <alignment horizontal="justify"/>
    </xf>
    <xf numFmtId="0" fontId="5" fillId="0" borderId="3" xfId="1" applyFont="1" applyBorder="1"/>
    <xf numFmtId="0" fontId="5" fillId="0" borderId="56" xfId="1" applyFont="1" applyBorder="1" applyAlignment="1">
      <alignment horizontal="center" vertical="center" textRotation="255"/>
    </xf>
    <xf numFmtId="0" fontId="5" fillId="0" borderId="57" xfId="1" applyFont="1" applyBorder="1" applyAlignment="1">
      <alignment horizontal="left"/>
    </xf>
    <xf numFmtId="0" fontId="5" fillId="0" borderId="58" xfId="1" applyFont="1" applyBorder="1" applyAlignment="1">
      <alignment horizontal="justify" wrapText="1"/>
    </xf>
    <xf numFmtId="0" fontId="5" fillId="0" borderId="58" xfId="1" applyFont="1" applyBorder="1"/>
    <xf numFmtId="0" fontId="10" fillId="0" borderId="0" xfId="1" applyFont="1" applyAlignment="1">
      <alignment horizontal="justify"/>
    </xf>
    <xf numFmtId="0" fontId="5" fillId="0" borderId="40" xfId="1" applyFont="1" applyBorder="1"/>
    <xf numFmtId="0" fontId="5" fillId="0" borderId="33" xfId="1" applyFont="1" applyBorder="1"/>
    <xf numFmtId="0" fontId="5" fillId="0" borderId="1" xfId="1" applyFont="1" applyBorder="1" applyAlignment="1">
      <alignment horizontal="center" vertical="center"/>
    </xf>
    <xf numFmtId="0" fontId="5" fillId="0" borderId="2" xfId="1" applyFont="1" applyBorder="1" applyAlignment="1">
      <alignment vertical="center"/>
    </xf>
    <xf numFmtId="0" fontId="5" fillId="0" borderId="7" xfId="1" applyFont="1" applyBorder="1" applyAlignment="1">
      <alignment vertical="center"/>
    </xf>
    <xf numFmtId="0" fontId="5" fillId="0" borderId="8" xfId="1" applyFont="1" applyBorder="1" applyAlignment="1">
      <alignment vertical="center"/>
    </xf>
    <xf numFmtId="0" fontId="5" fillId="0" borderId="7" xfId="1" applyFont="1" applyBorder="1" applyAlignment="1">
      <alignment horizontal="left" vertical="center"/>
    </xf>
    <xf numFmtId="0" fontId="5" fillId="0" borderId="14" xfId="1" applyFont="1" applyBorder="1" applyAlignment="1">
      <alignment vertical="center"/>
    </xf>
    <xf numFmtId="0" fontId="5" fillId="0" borderId="33" xfId="1" applyFont="1" applyBorder="1" applyAlignment="1">
      <alignment horizontal="center" vertical="center"/>
    </xf>
    <xf numFmtId="0" fontId="5" fillId="0" borderId="40" xfId="1" applyFont="1" applyBorder="1" applyAlignment="1">
      <alignment horizontal="left" vertical="center"/>
    </xf>
    <xf numFmtId="0" fontId="5" fillId="0" borderId="40" xfId="1" applyFont="1" applyBorder="1" applyAlignment="1">
      <alignment vertical="center"/>
    </xf>
    <xf numFmtId="0" fontId="5" fillId="0" borderId="34" xfId="1" applyFont="1" applyBorder="1" applyAlignment="1">
      <alignment vertical="center"/>
    </xf>
    <xf numFmtId="0" fontId="5" fillId="0" borderId="6" xfId="1" applyFont="1" applyBorder="1" applyAlignment="1">
      <alignment horizontal="left" vertical="center"/>
    </xf>
    <xf numFmtId="0" fontId="5" fillId="0" borderId="8" xfId="1" applyFont="1" applyBorder="1" applyAlignment="1">
      <alignment horizontal="left" vertical="center"/>
    </xf>
    <xf numFmtId="0" fontId="11" fillId="0" borderId="0" xfId="1" applyFont="1" applyAlignment="1">
      <alignment horizontal="center" vertical="center"/>
    </xf>
    <xf numFmtId="0" fontId="5" fillId="0" borderId="14" xfId="1" applyFont="1" applyBorder="1" applyAlignment="1">
      <alignment horizontal="left"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center" vertical="center"/>
    </xf>
    <xf numFmtId="0" fontId="8" fillId="0" borderId="0" xfId="1" applyFont="1" applyAlignment="1">
      <alignment horizontal="center" vertical="center"/>
    </xf>
    <xf numFmtId="0" fontId="5" fillId="0" borderId="33" xfId="1" applyFont="1" applyBorder="1" applyAlignment="1">
      <alignment horizontal="left" vertical="center"/>
    </xf>
    <xf numFmtId="0" fontId="5" fillId="0" borderId="34" xfId="1" applyFont="1" applyBorder="1" applyAlignment="1">
      <alignment horizontal="left" vertical="center"/>
    </xf>
    <xf numFmtId="0" fontId="5" fillId="0" borderId="2" xfId="1" applyFont="1" applyBorder="1" applyAlignment="1">
      <alignment horizontal="center" vertical="center"/>
    </xf>
    <xf numFmtId="0" fontId="5" fillId="0" borderId="3" xfId="1" applyFont="1" applyBorder="1" applyAlignment="1">
      <alignment vertical="center"/>
    </xf>
    <xf numFmtId="0" fontId="5" fillId="0" borderId="33" xfId="1" applyFont="1" applyBorder="1" applyAlignment="1">
      <alignment vertical="center"/>
    </xf>
    <xf numFmtId="0" fontId="15" fillId="0" borderId="0" xfId="2" applyFont="1" applyAlignment="1">
      <alignment vertical="center"/>
    </xf>
    <xf numFmtId="0" fontId="16" fillId="0" borderId="0" xfId="2" applyFont="1" applyAlignment="1">
      <alignment horizontal="centerContinuous" vertical="center"/>
    </xf>
    <xf numFmtId="0" fontId="16" fillId="0" borderId="0" xfId="2" applyFont="1" applyAlignment="1">
      <alignment horizontal="center" vertical="center"/>
    </xf>
    <xf numFmtId="0" fontId="15" fillId="0" borderId="0" xfId="2" applyFont="1">
      <alignment vertical="center"/>
    </xf>
    <xf numFmtId="0" fontId="16" fillId="0" borderId="0" xfId="2" applyFont="1" applyAlignment="1">
      <alignment vertical="center"/>
    </xf>
    <xf numFmtId="0" fontId="16" fillId="0" borderId="0" xfId="2" applyFont="1" applyAlignment="1">
      <alignment horizontal="left" vertical="center"/>
    </xf>
    <xf numFmtId="0" fontId="16" fillId="3" borderId="1" xfId="2" applyFont="1" applyFill="1" applyBorder="1" applyAlignment="1">
      <alignment horizontal="centerContinuous" vertical="center"/>
    </xf>
    <xf numFmtId="0" fontId="15" fillId="3" borderId="2" xfId="2" applyFont="1" applyFill="1" applyBorder="1" applyAlignment="1">
      <alignment horizontal="centerContinuous" vertical="center"/>
    </xf>
    <xf numFmtId="0" fontId="15" fillId="3" borderId="6" xfId="2" applyFont="1" applyFill="1" applyBorder="1" applyAlignment="1">
      <alignment horizontal="center" vertical="center"/>
    </xf>
    <xf numFmtId="0" fontId="16" fillId="3" borderId="8" xfId="2" applyFont="1" applyFill="1" applyBorder="1" applyAlignment="1">
      <alignment horizontal="center" vertical="center"/>
    </xf>
    <xf numFmtId="0" fontId="16" fillId="0" borderId="6" xfId="2" applyFont="1" applyBorder="1">
      <alignment vertical="center"/>
    </xf>
    <xf numFmtId="0" fontId="16" fillId="0" borderId="7" xfId="2" applyFont="1" applyBorder="1" applyAlignment="1">
      <alignment horizontal="center" vertical="center"/>
    </xf>
    <xf numFmtId="0" fontId="16" fillId="0" borderId="6" xfId="2" applyFont="1" applyBorder="1" applyAlignment="1">
      <alignment horizontal="center" vertical="center"/>
    </xf>
    <xf numFmtId="0" fontId="16" fillId="0" borderId="8" xfId="2" applyFont="1" applyBorder="1" applyAlignment="1">
      <alignment vertical="center"/>
    </xf>
    <xf numFmtId="0" fontId="16" fillId="0" borderId="13" xfId="2" applyFont="1" applyBorder="1">
      <alignment vertical="center"/>
    </xf>
    <xf numFmtId="0" fontId="16" fillId="0" borderId="0" xfId="2" applyFont="1" applyBorder="1" applyAlignment="1">
      <alignment horizontal="center" vertical="center"/>
    </xf>
    <xf numFmtId="0" fontId="16" fillId="0" borderId="13" xfId="2" applyFont="1" applyBorder="1" applyAlignment="1">
      <alignment horizontal="center" vertical="center"/>
    </xf>
    <xf numFmtId="0" fontId="16" fillId="0" borderId="14" xfId="2" applyFont="1" applyBorder="1" applyAlignment="1">
      <alignment vertical="center"/>
    </xf>
    <xf numFmtId="0" fontId="16" fillId="0" borderId="33" xfId="2" applyFont="1" applyBorder="1" applyAlignment="1">
      <alignment horizontal="center" vertical="center"/>
    </xf>
    <xf numFmtId="0" fontId="16" fillId="0" borderId="34" xfId="2" applyFont="1" applyBorder="1" applyAlignment="1">
      <alignment vertical="center"/>
    </xf>
    <xf numFmtId="0" fontId="15" fillId="0" borderId="13" xfId="2" applyFont="1" applyBorder="1">
      <alignment vertical="center"/>
    </xf>
    <xf numFmtId="0" fontId="16" fillId="0" borderId="6" xfId="3" applyFont="1" applyBorder="1">
      <alignment vertical="center"/>
    </xf>
    <xf numFmtId="0" fontId="16" fillId="0" borderId="15" xfId="3" applyFont="1" applyBorder="1">
      <alignment vertical="center"/>
    </xf>
    <xf numFmtId="0" fontId="16" fillId="0" borderId="14" xfId="2" applyFont="1" applyBorder="1">
      <alignment vertical="center"/>
    </xf>
    <xf numFmtId="0" fontId="16" fillId="0" borderId="33" xfId="3" applyFont="1" applyBorder="1">
      <alignment vertical="center"/>
    </xf>
    <xf numFmtId="0" fontId="16" fillId="0" borderId="33" xfId="3" applyFont="1" applyBorder="1" applyAlignment="1">
      <alignment horizontal="center" vertical="center" shrinkToFit="1"/>
    </xf>
    <xf numFmtId="0" fontId="16" fillId="0" borderId="34" xfId="2" applyFont="1" applyBorder="1">
      <alignment vertical="center"/>
    </xf>
    <xf numFmtId="0" fontId="16" fillId="0" borderId="35" xfId="3" applyFont="1" applyBorder="1">
      <alignment vertical="center"/>
    </xf>
    <xf numFmtId="0" fontId="16" fillId="0" borderId="13" xfId="3" applyFont="1" applyBorder="1">
      <alignment vertical="center"/>
    </xf>
    <xf numFmtId="0" fontId="16" fillId="0" borderId="13" xfId="3" applyFont="1" applyBorder="1" applyAlignment="1">
      <alignment horizontal="center" vertical="center" shrinkToFit="1"/>
    </xf>
    <xf numFmtId="0" fontId="16" fillId="0" borderId="6" xfId="3" applyFont="1" applyBorder="1" applyAlignment="1">
      <alignment vertical="center" shrinkToFit="1"/>
    </xf>
    <xf numFmtId="0" fontId="16" fillId="0" borderId="13" xfId="3" applyFont="1" applyBorder="1" applyAlignment="1">
      <alignment vertical="center" shrinkToFit="1"/>
    </xf>
    <xf numFmtId="0" fontId="16" fillId="0" borderId="14" xfId="2" applyFont="1" applyFill="1" applyBorder="1" applyAlignment="1">
      <alignment horizontal="left" vertical="center" shrinkToFit="1"/>
    </xf>
    <xf numFmtId="0" fontId="18" fillId="0" borderId="13" xfId="2" applyFont="1" applyBorder="1">
      <alignment vertical="center"/>
    </xf>
    <xf numFmtId="0" fontId="18" fillId="0" borderId="15" xfId="2" applyFont="1" applyBorder="1" applyAlignment="1">
      <alignment vertical="center"/>
    </xf>
    <xf numFmtId="0" fontId="18" fillId="0" borderId="0" xfId="2" applyFont="1" applyBorder="1" applyAlignment="1">
      <alignment horizontal="center" vertical="center" shrinkToFit="1"/>
    </xf>
    <xf numFmtId="0" fontId="18" fillId="0" borderId="0" xfId="2" applyFont="1">
      <alignment vertical="center"/>
    </xf>
    <xf numFmtId="0" fontId="16" fillId="0" borderId="14" xfId="2" applyFont="1" applyFill="1" applyBorder="1">
      <alignment vertical="center"/>
    </xf>
    <xf numFmtId="0" fontId="16" fillId="0" borderId="14" xfId="2" applyFont="1" applyFill="1" applyBorder="1" applyAlignment="1">
      <alignment vertical="center" wrapText="1"/>
    </xf>
    <xf numFmtId="0" fontId="16" fillId="0" borderId="14" xfId="2" applyFont="1" applyFill="1" applyBorder="1" applyAlignment="1">
      <alignment vertical="center" wrapText="1"/>
    </xf>
    <xf numFmtId="0" fontId="16" fillId="0" borderId="33" xfId="3" applyFont="1" applyBorder="1" applyAlignment="1">
      <alignment vertical="center" shrinkToFit="1"/>
    </xf>
    <xf numFmtId="0" fontId="16" fillId="0" borderId="33" xfId="3" applyFont="1" applyBorder="1" applyAlignment="1">
      <alignment horizontal="center" vertical="center" wrapText="1"/>
    </xf>
    <xf numFmtId="0" fontId="15" fillId="0" borderId="15" xfId="2" applyFont="1" applyBorder="1">
      <alignment vertical="center"/>
    </xf>
    <xf numFmtId="0" fontId="15" fillId="0" borderId="13" xfId="2" applyFont="1" applyBorder="1" applyAlignment="1">
      <alignment horizontal="center" vertical="center"/>
    </xf>
    <xf numFmtId="0" fontId="15" fillId="0" borderId="35" xfId="2" applyFont="1" applyBorder="1">
      <alignment vertical="center"/>
    </xf>
    <xf numFmtId="0" fontId="15" fillId="0" borderId="33" xfId="2" applyFont="1" applyBorder="1" applyAlignment="1">
      <alignment horizontal="center" vertical="center"/>
    </xf>
    <xf numFmtId="0" fontId="15" fillId="0" borderId="0" xfId="2" applyFont="1" applyAlignment="1">
      <alignment horizontal="center" vertical="center"/>
    </xf>
    <xf numFmtId="0" fontId="2" fillId="0" borderId="0" xfId="5" applyFont="1">
      <alignment vertical="center"/>
    </xf>
    <xf numFmtId="0" fontId="2" fillId="0" borderId="0" xfId="5" applyFont="1" applyAlignment="1">
      <alignment horizontal="left" vertical="center"/>
    </xf>
    <xf numFmtId="0" fontId="21" fillId="0" borderId="0" xfId="5" applyFont="1" applyAlignment="1">
      <alignment horizontal="left" vertical="center"/>
    </xf>
    <xf numFmtId="0" fontId="21" fillId="0" borderId="0" xfId="5" applyFont="1" applyAlignment="1">
      <alignment horizontal="right" vertical="center"/>
    </xf>
    <xf numFmtId="0" fontId="22" fillId="0" borderId="0" xfId="5" applyFont="1" applyAlignment="1">
      <alignment horizontal="left" vertical="center"/>
    </xf>
    <xf numFmtId="0" fontId="21" fillId="0" borderId="0" xfId="5" applyFont="1">
      <alignment vertical="center"/>
    </xf>
    <xf numFmtId="0" fontId="22" fillId="0" borderId="0" xfId="5" applyFont="1" applyAlignment="1">
      <alignment horizontal="right" vertical="center"/>
    </xf>
    <xf numFmtId="0" fontId="22" fillId="2" borderId="0" xfId="5" applyFont="1" applyFill="1" applyAlignment="1">
      <alignment horizontal="center" vertical="center"/>
    </xf>
    <xf numFmtId="0" fontId="22" fillId="2" borderId="0" xfId="5" applyFont="1" applyFill="1" applyAlignment="1">
      <alignment horizontal="right" vertical="center"/>
    </xf>
    <xf numFmtId="0" fontId="22" fillId="2" borderId="0" xfId="5" applyFont="1" applyFill="1">
      <alignment vertical="center"/>
    </xf>
    <xf numFmtId="0" fontId="22" fillId="0" borderId="0" xfId="5" applyFont="1">
      <alignment vertical="center"/>
    </xf>
    <xf numFmtId="0" fontId="21" fillId="0" borderId="0" xfId="5" applyFont="1" applyAlignment="1">
      <alignment horizontal="center" vertical="center"/>
    </xf>
    <xf numFmtId="0" fontId="2" fillId="0" borderId="0" xfId="5" quotePrefix="1" applyFont="1" applyAlignment="1">
      <alignment horizontal="center" vertical="center"/>
    </xf>
    <xf numFmtId="0" fontId="2" fillId="2" borderId="0" xfId="5" applyFont="1" applyFill="1">
      <alignment vertical="center"/>
    </xf>
    <xf numFmtId="0" fontId="21" fillId="2" borderId="0" xfId="5" applyFont="1" applyFill="1" applyAlignment="1">
      <alignment horizontal="right" vertical="center"/>
    </xf>
    <xf numFmtId="0" fontId="21" fillId="2" borderId="0" xfId="5" applyFont="1" applyFill="1">
      <alignment vertical="center"/>
    </xf>
    <xf numFmtId="0" fontId="21" fillId="2" borderId="0" xfId="5" applyFont="1" applyFill="1" applyAlignment="1">
      <alignment horizontal="center" vertical="center"/>
    </xf>
    <xf numFmtId="0" fontId="23" fillId="2" borderId="0" xfId="5" applyFont="1" applyFill="1" applyAlignment="1">
      <alignment horizontal="centerContinuous" vertical="center"/>
    </xf>
    <xf numFmtId="0" fontId="2" fillId="2" borderId="0" xfId="5" applyFont="1" applyFill="1" applyAlignment="1">
      <alignment horizontal="centerContinuous" vertical="center"/>
    </xf>
    <xf numFmtId="0" fontId="23" fillId="0" borderId="0" xfId="5" applyFont="1">
      <alignment vertical="center"/>
    </xf>
    <xf numFmtId="0" fontId="2" fillId="0" borderId="0" xfId="5" applyFont="1" applyAlignment="1">
      <alignment horizontal="center" vertical="center"/>
    </xf>
    <xf numFmtId="0" fontId="2" fillId="0" borderId="0" xfId="5" applyFont="1" applyAlignment="1">
      <alignment horizontal="right" vertical="center"/>
    </xf>
    <xf numFmtId="20" fontId="2" fillId="2" borderId="0" xfId="5" applyNumberFormat="1" applyFont="1" applyFill="1">
      <alignment vertical="center"/>
    </xf>
    <xf numFmtId="20" fontId="2" fillId="2" borderId="0" xfId="5" applyNumberFormat="1" applyFont="1" applyFill="1" applyAlignment="1">
      <alignment horizontal="center" vertical="center"/>
    </xf>
    <xf numFmtId="176" fontId="2" fillId="2" borderId="0" xfId="5" applyNumberFormat="1" applyFont="1" applyFill="1">
      <alignment vertical="center"/>
    </xf>
    <xf numFmtId="0" fontId="2" fillId="2" borderId="0" xfId="5" applyFont="1" applyFill="1" applyAlignment="1">
      <alignment horizontal="left" vertical="center"/>
    </xf>
    <xf numFmtId="0" fontId="23" fillId="0" borderId="0" xfId="5" applyFont="1" applyAlignment="1">
      <alignment horizontal="left" vertical="center"/>
    </xf>
    <xf numFmtId="0" fontId="24" fillId="0" borderId="0" xfId="5" applyFont="1">
      <alignment vertical="center"/>
    </xf>
    <xf numFmtId="0" fontId="24" fillId="0" borderId="0" xfId="5" applyFont="1" applyAlignment="1">
      <alignment horizontal="left" vertical="center"/>
    </xf>
    <xf numFmtId="0" fontId="24" fillId="0" borderId="0" xfId="5" applyFont="1" applyAlignment="1">
      <alignment horizontal="right" vertical="center"/>
    </xf>
    <xf numFmtId="0" fontId="23" fillId="0" borderId="74" xfId="5" applyFont="1" applyBorder="1" applyAlignment="1">
      <alignment horizontal="center" vertical="center"/>
    </xf>
    <xf numFmtId="0" fontId="23" fillId="0" borderId="45" xfId="5" applyFont="1" applyBorder="1" applyAlignment="1">
      <alignment horizontal="center" vertical="center"/>
    </xf>
    <xf numFmtId="0" fontId="23" fillId="0" borderId="75" xfId="5" applyFont="1" applyBorder="1" applyAlignment="1">
      <alignment horizontal="center" vertical="center"/>
    </xf>
    <xf numFmtId="0" fontId="23" fillId="0" borderId="83" xfId="5" applyFont="1" applyBorder="1" applyAlignment="1">
      <alignment horizontal="center" vertical="center" wrapText="1"/>
    </xf>
    <xf numFmtId="0" fontId="23" fillId="0" borderId="84" xfId="5" applyFont="1" applyBorder="1" applyAlignment="1">
      <alignment horizontal="center" vertical="center" wrapText="1"/>
    </xf>
    <xf numFmtId="0" fontId="23" fillId="0" borderId="85" xfId="5" applyFont="1" applyBorder="1" applyAlignment="1">
      <alignment horizontal="center" vertical="center" wrapText="1"/>
    </xf>
    <xf numFmtId="0" fontId="2" fillId="0" borderId="86" xfId="5" applyFont="1" applyBorder="1">
      <alignment vertical="center"/>
    </xf>
    <xf numFmtId="177" fontId="2" fillId="5" borderId="92" xfId="5" applyNumberFormat="1" applyFont="1" applyFill="1" applyBorder="1" applyAlignment="1" applyProtection="1">
      <alignment horizontal="center" vertical="center" shrinkToFit="1"/>
      <protection locked="0"/>
    </xf>
    <xf numFmtId="177" fontId="2" fillId="5" borderId="93" xfId="5" applyNumberFormat="1" applyFont="1" applyFill="1" applyBorder="1" applyAlignment="1" applyProtection="1">
      <alignment horizontal="center" vertical="center" shrinkToFit="1"/>
      <protection locked="0"/>
    </xf>
    <xf numFmtId="177" fontId="2" fillId="5" borderId="94" xfId="5" applyNumberFormat="1" applyFont="1" applyFill="1" applyBorder="1" applyAlignment="1" applyProtection="1">
      <alignment horizontal="center" vertical="center" shrinkToFit="1"/>
      <protection locked="0"/>
    </xf>
    <xf numFmtId="0" fontId="2" fillId="0" borderId="95" xfId="5" applyFont="1" applyBorder="1">
      <alignment vertical="center"/>
    </xf>
    <xf numFmtId="177" fontId="2" fillId="5" borderId="96" xfId="5" applyNumberFormat="1" applyFont="1" applyFill="1" applyBorder="1" applyAlignment="1" applyProtection="1">
      <alignment horizontal="center" vertical="center" shrinkToFit="1"/>
      <protection locked="0"/>
    </xf>
    <xf numFmtId="177" fontId="2" fillId="5" borderId="97" xfId="5" applyNumberFormat="1" applyFont="1" applyFill="1" applyBorder="1" applyAlignment="1" applyProtection="1">
      <alignment horizontal="center" vertical="center" shrinkToFit="1"/>
      <protection locked="0"/>
    </xf>
    <xf numFmtId="177" fontId="2" fillId="5" borderId="98" xfId="5" applyNumberFormat="1" applyFont="1" applyFill="1" applyBorder="1" applyAlignment="1" applyProtection="1">
      <alignment horizontal="center" vertical="center" shrinkToFit="1"/>
      <protection locked="0"/>
    </xf>
    <xf numFmtId="0" fontId="2" fillId="0" borderId="99" xfId="5" applyFont="1" applyBorder="1">
      <alignment vertical="center"/>
    </xf>
    <xf numFmtId="177" fontId="2" fillId="5" borderId="83" xfId="5" applyNumberFormat="1" applyFont="1" applyFill="1" applyBorder="1" applyAlignment="1" applyProtection="1">
      <alignment horizontal="center" vertical="center" shrinkToFit="1"/>
      <protection locked="0"/>
    </xf>
    <xf numFmtId="177" fontId="2" fillId="5" borderId="84" xfId="5" applyNumberFormat="1" applyFont="1" applyFill="1" applyBorder="1" applyAlignment="1" applyProtection="1">
      <alignment horizontal="center" vertical="center" shrinkToFit="1"/>
      <protection locked="0"/>
    </xf>
    <xf numFmtId="177" fontId="2" fillId="5" borderId="85" xfId="5" applyNumberFormat="1" applyFont="1" applyFill="1" applyBorder="1" applyAlignment="1" applyProtection="1">
      <alignment horizontal="center" vertical="center" shrinkToFit="1"/>
      <protection locked="0"/>
    </xf>
    <xf numFmtId="0" fontId="6" fillId="0" borderId="0" xfId="5" applyFont="1">
      <alignment vertical="center"/>
    </xf>
    <xf numFmtId="0" fontId="24" fillId="0" borderId="0" xfId="5" applyFont="1" applyAlignment="1">
      <alignment vertical="center" shrinkToFit="1"/>
    </xf>
    <xf numFmtId="0" fontId="5" fillId="0" borderId="0" xfId="5" applyFont="1" applyAlignment="1">
      <alignment vertical="center" shrinkToFit="1"/>
    </xf>
    <xf numFmtId="0" fontId="23" fillId="2" borderId="0" xfId="5" applyFont="1" applyFill="1">
      <alignment vertical="center"/>
    </xf>
    <xf numFmtId="0" fontId="23" fillId="0" borderId="0" xfId="5" applyFont="1" applyAlignment="1">
      <alignment horizontal="centerContinuous" vertical="center"/>
    </xf>
    <xf numFmtId="178" fontId="23" fillId="2" borderId="0" xfId="5" applyNumberFormat="1" applyFont="1" applyFill="1" applyAlignment="1">
      <alignment horizontal="center" vertical="center"/>
    </xf>
    <xf numFmtId="179" fontId="23" fillId="0" borderId="0" xfId="5" applyNumberFormat="1" applyFont="1">
      <alignment vertical="center"/>
    </xf>
    <xf numFmtId="0" fontId="23" fillId="2" borderId="0" xfId="5" applyFont="1" applyFill="1" applyAlignment="1">
      <alignment horizontal="center" vertical="center"/>
    </xf>
    <xf numFmtId="180" fontId="23" fillId="2" borderId="0" xfId="6" applyNumberFormat="1" applyFont="1" applyFill="1" applyBorder="1" applyAlignment="1" applyProtection="1">
      <alignment horizontal="right" vertical="center"/>
    </xf>
    <xf numFmtId="180" fontId="23" fillId="2" borderId="0" xfId="6" applyNumberFormat="1" applyFont="1" applyFill="1" applyBorder="1" applyAlignment="1" applyProtection="1">
      <alignment vertical="center"/>
    </xf>
    <xf numFmtId="176" fontId="23" fillId="2" borderId="0" xfId="5" applyNumberFormat="1" applyFont="1" applyFill="1">
      <alignment vertical="center"/>
    </xf>
    <xf numFmtId="0" fontId="23" fillId="0" borderId="0" xfId="5" applyFont="1" applyAlignment="1">
      <alignment horizontal="right" vertical="center"/>
    </xf>
    <xf numFmtId="0" fontId="25" fillId="0" borderId="0" xfId="5" applyFont="1">
      <alignment vertical="center"/>
    </xf>
    <xf numFmtId="0" fontId="23" fillId="2" borderId="0" xfId="5" applyFont="1" applyFill="1" applyAlignment="1">
      <alignment horizontal="left" vertical="center"/>
    </xf>
    <xf numFmtId="0" fontId="23" fillId="0" borderId="0" xfId="5" applyFont="1" applyAlignment="1">
      <alignment horizontal="center" vertical="center"/>
    </xf>
    <xf numFmtId="0" fontId="23" fillId="0" borderId="0" xfId="5" applyFont="1" applyAlignment="1">
      <alignment vertical="center" wrapText="1"/>
    </xf>
    <xf numFmtId="0" fontId="23" fillId="0" borderId="0" xfId="5" applyFont="1" applyAlignment="1">
      <alignment horizontal="justify" vertical="center" wrapText="1"/>
    </xf>
    <xf numFmtId="0" fontId="2" fillId="0" borderId="0" xfId="5" applyFont="1" applyProtection="1">
      <alignment vertical="center"/>
      <protection locked="0"/>
    </xf>
    <xf numFmtId="0" fontId="21" fillId="0" borderId="0" xfId="5" applyFont="1" applyAlignment="1" applyProtection="1">
      <alignment horizontal="right" vertical="center"/>
      <protection locked="0"/>
    </xf>
    <xf numFmtId="0" fontId="21" fillId="0" borderId="0" xfId="5" applyFont="1" applyProtection="1">
      <alignment vertical="center"/>
      <protection locked="0"/>
    </xf>
    <xf numFmtId="0" fontId="24" fillId="0" borderId="0" xfId="5" applyFont="1" applyAlignment="1" applyProtection="1">
      <alignment horizontal="right" vertical="center"/>
      <protection locked="0"/>
    </xf>
    <xf numFmtId="0" fontId="24" fillId="0" borderId="0" xfId="5" applyFont="1" applyProtection="1">
      <alignment vertical="center"/>
      <protection locked="0"/>
    </xf>
    <xf numFmtId="0" fontId="24" fillId="0" borderId="62" xfId="5" applyFont="1" applyBorder="1">
      <alignment vertical="center"/>
    </xf>
    <xf numFmtId="0" fontId="24" fillId="0" borderId="0" xfId="5" applyFont="1" applyAlignment="1" applyProtection="1">
      <alignment horizontal="left" vertical="center"/>
      <protection locked="0"/>
    </xf>
    <xf numFmtId="0" fontId="24" fillId="0" borderId="0" xfId="5" applyFont="1" applyAlignment="1" applyProtection="1">
      <alignment vertical="center" wrapText="1"/>
      <protection locked="0"/>
    </xf>
    <xf numFmtId="0" fontId="24" fillId="0" borderId="0" xfId="5" applyFont="1" applyAlignment="1" applyProtection="1">
      <alignment horizontal="justify" vertical="center" wrapText="1"/>
      <protection locked="0"/>
    </xf>
    <xf numFmtId="0" fontId="20" fillId="2" borderId="0" xfId="5" applyFill="1">
      <alignment vertical="center"/>
    </xf>
    <xf numFmtId="0" fontId="22" fillId="2" borderId="0" xfId="5" applyFont="1" applyFill="1" applyAlignment="1">
      <alignment horizontal="left" vertical="center"/>
    </xf>
    <xf numFmtId="0" fontId="24" fillId="2" borderId="0" xfId="5" applyFont="1" applyFill="1" applyAlignment="1">
      <alignment horizontal="left" vertical="center"/>
    </xf>
    <xf numFmtId="0" fontId="24" fillId="2" borderId="0" xfId="5" applyFont="1" applyFill="1">
      <alignment vertical="center"/>
    </xf>
    <xf numFmtId="0" fontId="24" fillId="5" borderId="45" xfId="5" applyFont="1" applyFill="1" applyBorder="1" applyAlignment="1">
      <alignment horizontal="left" vertical="center"/>
    </xf>
    <xf numFmtId="0" fontId="24" fillId="6" borderId="45" xfId="5" applyFont="1" applyFill="1" applyBorder="1" applyAlignment="1">
      <alignment horizontal="left" vertical="center"/>
    </xf>
    <xf numFmtId="0" fontId="26" fillId="2" borderId="0" xfId="5" applyFont="1" applyFill="1" applyAlignment="1">
      <alignment horizontal="left" vertical="center"/>
    </xf>
    <xf numFmtId="0" fontId="24" fillId="2" borderId="45" xfId="5" applyFont="1" applyFill="1" applyBorder="1" applyAlignment="1">
      <alignment horizontal="center" vertical="center"/>
    </xf>
    <xf numFmtId="0" fontId="24" fillId="2" borderId="45" xfId="5" applyFont="1" applyFill="1" applyBorder="1" applyAlignment="1">
      <alignment horizontal="left" vertical="center"/>
    </xf>
    <xf numFmtId="0" fontId="27" fillId="2" borderId="0" xfId="5" applyFont="1" applyFill="1" applyAlignment="1">
      <alignment horizontal="left" vertical="center"/>
    </xf>
    <xf numFmtId="0" fontId="24" fillId="2" borderId="0" xfId="5" applyFont="1" applyFill="1" applyAlignment="1">
      <alignment horizontal="left" vertical="center" wrapText="1"/>
    </xf>
    <xf numFmtId="0" fontId="27" fillId="2" borderId="0" xfId="5" applyFont="1" applyFill="1">
      <alignment vertical="center"/>
    </xf>
    <xf numFmtId="0" fontId="6" fillId="2" borderId="0" xfId="5" applyFont="1" applyFill="1">
      <alignment vertical="center"/>
    </xf>
    <xf numFmtId="0" fontId="27" fillId="2" borderId="0" xfId="5" applyFont="1" applyFill="1" applyAlignment="1">
      <alignment vertical="center" shrinkToFit="1"/>
    </xf>
    <xf numFmtId="0" fontId="0" fillId="2" borderId="0" xfId="5" applyFont="1" applyFill="1" applyAlignment="1">
      <alignment vertical="center" shrinkToFit="1"/>
    </xf>
    <xf numFmtId="0" fontId="24" fillId="2" borderId="0" xfId="5" applyFont="1" applyFill="1" applyAlignment="1">
      <alignment vertical="center" wrapText="1"/>
    </xf>
    <xf numFmtId="0" fontId="24" fillId="2" borderId="0" xfId="5" applyFont="1" applyFill="1" applyAlignment="1">
      <alignment vertical="center" textRotation="90"/>
    </xf>
    <xf numFmtId="0" fontId="31" fillId="2" borderId="0" xfId="5" applyFont="1" applyFill="1" applyAlignment="1">
      <alignment horizontal="left" vertical="center"/>
    </xf>
    <xf numFmtId="0" fontId="31" fillId="0" borderId="0" xfId="5" applyFont="1" applyAlignment="1">
      <alignment horizontal="left" vertical="center"/>
    </xf>
    <xf numFmtId="0" fontId="34" fillId="2" borderId="0" xfId="5" applyFont="1" applyFill="1">
      <alignment vertical="center"/>
    </xf>
    <xf numFmtId="0" fontId="34" fillId="2" borderId="45" xfId="5" applyFont="1" applyFill="1" applyBorder="1" applyAlignment="1">
      <alignment horizontal="center" vertical="center"/>
    </xf>
    <xf numFmtId="0" fontId="34" fillId="2" borderId="45" xfId="5" applyFont="1" applyFill="1" applyBorder="1" applyAlignment="1">
      <alignment vertical="center" shrinkToFit="1"/>
    </xf>
    <xf numFmtId="0" fontId="34" fillId="2" borderId="69" xfId="5" applyFont="1" applyFill="1" applyBorder="1" applyAlignment="1">
      <alignment horizontal="center" vertical="center" shrinkToFit="1"/>
    </xf>
    <xf numFmtId="0" fontId="2" fillId="2" borderId="105" xfId="5" applyFont="1" applyFill="1" applyBorder="1" applyAlignment="1">
      <alignment horizontal="center" vertical="center"/>
    </xf>
    <xf numFmtId="0" fontId="2" fillId="2" borderId="106" xfId="5" applyFont="1" applyFill="1" applyBorder="1" applyAlignment="1">
      <alignment horizontal="center" vertical="center"/>
    </xf>
    <xf numFmtId="0" fontId="2" fillId="2" borderId="107" xfId="5" applyFont="1" applyFill="1" applyBorder="1" applyAlignment="1">
      <alignment horizontal="center" vertical="center"/>
    </xf>
    <xf numFmtId="0" fontId="34" fillId="2" borderId="107" xfId="5" applyFont="1" applyFill="1" applyBorder="1" applyAlignment="1">
      <alignment horizontal="center" vertical="center"/>
    </xf>
    <xf numFmtId="0" fontId="34" fillId="2" borderId="108" xfId="5" applyFont="1" applyFill="1" applyBorder="1" applyAlignment="1">
      <alignment horizontal="center" vertical="center"/>
    </xf>
    <xf numFmtId="0" fontId="2" fillId="2" borderId="67" xfId="5" applyFont="1" applyFill="1" applyBorder="1">
      <alignment vertical="center"/>
    </xf>
    <xf numFmtId="0" fontId="2" fillId="2" borderId="1" xfId="5" applyFont="1" applyFill="1" applyBorder="1">
      <alignment vertical="center"/>
    </xf>
    <xf numFmtId="0" fontId="34" fillId="2" borderId="109" xfId="5" applyFont="1" applyFill="1" applyBorder="1">
      <alignment vertical="center"/>
    </xf>
    <xf numFmtId="0" fontId="34" fillId="2" borderId="68" xfId="5" applyFont="1" applyFill="1" applyBorder="1">
      <alignment vertical="center"/>
    </xf>
    <xf numFmtId="0" fontId="2" fillId="2" borderId="74" xfId="5" applyFont="1" applyFill="1" applyBorder="1">
      <alignment vertical="center"/>
    </xf>
    <xf numFmtId="0" fontId="34" fillId="2" borderId="45" xfId="5" applyFont="1" applyFill="1" applyBorder="1">
      <alignment vertical="center"/>
    </xf>
    <xf numFmtId="0" fontId="34" fillId="2" borderId="75" xfId="5" applyFont="1" applyFill="1" applyBorder="1">
      <alignment vertical="center"/>
    </xf>
    <xf numFmtId="0" fontId="2" fillId="2" borderId="45" xfId="5" applyFont="1" applyFill="1" applyBorder="1">
      <alignment vertical="center"/>
    </xf>
    <xf numFmtId="0" fontId="2" fillId="2" borderId="83" xfId="5" applyFont="1" applyFill="1" applyBorder="1">
      <alignment vertical="center"/>
    </xf>
    <xf numFmtId="0" fontId="34" fillId="2" borderId="84" xfId="5" applyFont="1" applyFill="1" applyBorder="1">
      <alignment vertical="center"/>
    </xf>
    <xf numFmtId="0" fontId="34" fillId="2" borderId="85" xfId="5" applyFont="1" applyFill="1" applyBorder="1">
      <alignment vertical="center"/>
    </xf>
    <xf numFmtId="0" fontId="16" fillId="0" borderId="0" xfId="2" applyFont="1" applyFill="1" applyBorder="1" applyAlignment="1">
      <alignment vertical="center" wrapText="1"/>
    </xf>
    <xf numFmtId="0" fontId="37" fillId="0" borderId="0" xfId="0" applyFont="1" applyFill="1" applyAlignment="1" applyProtection="1">
      <alignment vertical="center"/>
    </xf>
    <xf numFmtId="0" fontId="37" fillId="0" borderId="0" xfId="0" applyFont="1" applyFill="1" applyAlignment="1" applyProtection="1">
      <alignment horizontal="left" vertical="center"/>
    </xf>
    <xf numFmtId="0" fontId="38" fillId="0" borderId="0" xfId="0" applyFont="1" applyFill="1" applyAlignment="1" applyProtection="1">
      <alignment horizontal="left" vertical="center"/>
    </xf>
    <xf numFmtId="0" fontId="38" fillId="0" borderId="0" xfId="0" applyFont="1" applyFill="1" applyAlignment="1" applyProtection="1">
      <alignment horizontal="right" vertical="center"/>
    </xf>
    <xf numFmtId="0" fontId="39" fillId="0" borderId="0" xfId="0" applyFont="1" applyFill="1" applyAlignment="1" applyProtection="1">
      <alignment horizontal="left" vertical="center"/>
    </xf>
    <xf numFmtId="0" fontId="37" fillId="0" borderId="0" xfId="0" applyFont="1" applyFill="1" applyAlignment="1">
      <alignment vertical="center"/>
    </xf>
    <xf numFmtId="0" fontId="38" fillId="0" borderId="0" xfId="0" applyFont="1" applyFill="1" applyAlignment="1" applyProtection="1">
      <alignment vertical="center"/>
    </xf>
    <xf numFmtId="0" fontId="38" fillId="0" borderId="0" xfId="0" applyFont="1" applyFill="1" applyAlignment="1">
      <alignment horizontal="right" vertical="center"/>
    </xf>
    <xf numFmtId="0" fontId="38" fillId="0" borderId="0" xfId="0" applyFont="1" applyFill="1" applyAlignment="1">
      <alignment vertical="center"/>
    </xf>
    <xf numFmtId="0" fontId="39" fillId="0" borderId="0" xfId="0" applyFont="1" applyFill="1" applyAlignment="1" applyProtection="1">
      <alignment horizontal="right" vertical="center"/>
    </xf>
    <xf numFmtId="0" fontId="39" fillId="2" borderId="0" xfId="0" applyFont="1" applyFill="1" applyAlignment="1" applyProtection="1">
      <alignment horizontal="center" vertical="center"/>
    </xf>
    <xf numFmtId="0" fontId="39" fillId="2" borderId="0" xfId="0" applyFont="1" applyFill="1" applyAlignment="1" applyProtection="1">
      <alignment horizontal="right" vertical="center"/>
    </xf>
    <xf numFmtId="0" fontId="39" fillId="2" borderId="0" xfId="0" applyFont="1" applyFill="1" applyAlignment="1" applyProtection="1">
      <alignment vertical="center"/>
    </xf>
    <xf numFmtId="0" fontId="39" fillId="0" borderId="0" xfId="0" applyFont="1" applyFill="1" applyAlignment="1" applyProtection="1">
      <alignment vertical="center"/>
    </xf>
    <xf numFmtId="0" fontId="38" fillId="0" borderId="0" xfId="0" applyFont="1" applyFill="1" applyAlignment="1" applyProtection="1">
      <alignment horizontal="center" vertical="center"/>
    </xf>
    <xf numFmtId="0" fontId="37" fillId="0" borderId="0" xfId="0" quotePrefix="1" applyFont="1" applyFill="1" applyAlignment="1" applyProtection="1">
      <alignment horizontal="center" vertical="center"/>
    </xf>
    <xf numFmtId="0" fontId="37" fillId="2" borderId="0" xfId="0" applyFont="1" applyFill="1" applyBorder="1" applyAlignment="1" applyProtection="1">
      <alignment vertical="center"/>
    </xf>
    <xf numFmtId="0" fontId="38" fillId="2" borderId="0" xfId="0" applyFont="1" applyFill="1" applyBorder="1" applyAlignment="1" applyProtection="1">
      <alignment horizontal="right" vertical="center"/>
    </xf>
    <xf numFmtId="0" fontId="38" fillId="2" borderId="0" xfId="0" applyFont="1" applyFill="1" applyBorder="1" applyProtection="1">
      <alignment vertical="center"/>
    </xf>
    <xf numFmtId="0" fontId="38" fillId="2" borderId="0" xfId="0" applyFont="1" applyFill="1" applyBorder="1" applyAlignment="1" applyProtection="1">
      <alignment horizontal="center" vertical="center"/>
    </xf>
    <xf numFmtId="0" fontId="38" fillId="0" borderId="0" xfId="0" applyFont="1" applyBorder="1" applyProtection="1">
      <alignment vertical="center"/>
    </xf>
    <xf numFmtId="0" fontId="37" fillId="2" borderId="0" xfId="0" applyFont="1" applyFill="1" applyBorder="1" applyAlignment="1" applyProtection="1">
      <alignment horizontal="center" vertical="center"/>
    </xf>
    <xf numFmtId="0" fontId="38" fillId="2" borderId="0" xfId="0" applyFont="1" applyFill="1" applyBorder="1" applyAlignment="1" applyProtection="1">
      <alignment vertical="center"/>
    </xf>
    <xf numFmtId="0" fontId="40" fillId="2" borderId="0" xfId="0" applyFont="1" applyFill="1" applyBorder="1" applyAlignment="1" applyProtection="1">
      <alignment horizontal="centerContinuous" vertical="center"/>
    </xf>
    <xf numFmtId="0" fontId="37" fillId="2" borderId="0" xfId="0" applyFont="1" applyFill="1" applyBorder="1" applyAlignment="1" applyProtection="1">
      <alignment horizontal="centerContinuous" vertical="center"/>
    </xf>
    <xf numFmtId="0" fontId="37" fillId="2" borderId="0" xfId="0" applyFont="1" applyFill="1" applyBorder="1" applyProtection="1">
      <alignment vertical="center"/>
    </xf>
    <xf numFmtId="0" fontId="37" fillId="0" borderId="0" xfId="0" applyFont="1" applyBorder="1" applyProtection="1">
      <alignment vertical="center"/>
    </xf>
    <xf numFmtId="0" fontId="37" fillId="0" borderId="0" xfId="0" applyFont="1" applyProtection="1">
      <alignment vertical="center"/>
    </xf>
    <xf numFmtId="0" fontId="40" fillId="0" borderId="0" xfId="0" applyFont="1" applyProtection="1">
      <alignment vertical="center"/>
    </xf>
    <xf numFmtId="0" fontId="37" fillId="0" borderId="0" xfId="0" applyFont="1" applyAlignment="1" applyProtection="1">
      <alignment horizontal="center" vertical="center"/>
    </xf>
    <xf numFmtId="0" fontId="37" fillId="0" borderId="0" xfId="0" applyFont="1" applyAlignment="1" applyProtection="1">
      <alignment horizontal="right" vertical="center"/>
    </xf>
    <xf numFmtId="0" fontId="40" fillId="0" borderId="0" xfId="0" applyFont="1">
      <alignment vertical="center"/>
    </xf>
    <xf numFmtId="20" fontId="37" fillId="2" borderId="0" xfId="0" applyNumberFormat="1" applyFont="1" applyFill="1" applyBorder="1" applyAlignment="1" applyProtection="1">
      <alignment vertical="center"/>
    </xf>
    <xf numFmtId="20" fontId="37" fillId="2" borderId="0" xfId="0" applyNumberFormat="1" applyFont="1" applyFill="1" applyBorder="1" applyAlignment="1" applyProtection="1">
      <alignment horizontal="center" vertical="center"/>
    </xf>
    <xf numFmtId="176" fontId="37" fillId="2" borderId="0" xfId="0" applyNumberFormat="1" applyFont="1" applyFill="1" applyBorder="1" applyAlignment="1" applyProtection="1">
      <alignment vertical="center"/>
    </xf>
    <xf numFmtId="0" fontId="37" fillId="2" borderId="0" xfId="0" applyFont="1" applyFill="1" applyBorder="1" applyAlignment="1" applyProtection="1">
      <alignment horizontal="left" vertical="center"/>
    </xf>
    <xf numFmtId="0" fontId="37" fillId="0" borderId="0" xfId="0" applyFont="1" applyBorder="1" applyAlignment="1" applyProtection="1">
      <alignment horizontal="center" vertical="center"/>
    </xf>
    <xf numFmtId="0" fontId="40" fillId="0" borderId="0" xfId="0" applyFont="1" applyFill="1" applyAlignment="1" applyProtection="1">
      <alignment vertical="center"/>
    </xf>
    <xf numFmtId="0" fontId="40" fillId="0" borderId="0" xfId="0" applyFont="1" applyFill="1" applyAlignment="1" applyProtection="1">
      <alignment horizontal="left" vertical="center"/>
    </xf>
    <xf numFmtId="0" fontId="37" fillId="0" borderId="0" xfId="0" applyFont="1" applyFill="1" applyAlignment="1" applyProtection="1">
      <alignment horizontal="right" vertical="center"/>
    </xf>
    <xf numFmtId="0" fontId="37" fillId="0" borderId="0" xfId="0" applyFont="1" applyFill="1" applyAlignment="1" applyProtection="1">
      <alignment horizontal="center" vertical="center"/>
    </xf>
    <xf numFmtId="0" fontId="13" fillId="0" borderId="0" xfId="0" applyFont="1" applyFill="1" applyAlignment="1" applyProtection="1">
      <alignment vertical="center"/>
    </xf>
    <xf numFmtId="0" fontId="13" fillId="0" borderId="0" xfId="0" applyFont="1" applyFill="1" applyAlignment="1" applyProtection="1">
      <alignment horizontal="left" vertical="center"/>
    </xf>
    <xf numFmtId="0" fontId="13" fillId="0" borderId="0" xfId="0" applyFont="1" applyFill="1" applyBorder="1" applyAlignment="1" applyProtection="1">
      <alignment vertical="center"/>
    </xf>
    <xf numFmtId="0" fontId="13" fillId="0" borderId="0" xfId="0" applyFont="1" applyFill="1" applyAlignment="1" applyProtection="1">
      <alignment horizontal="right" vertical="center"/>
    </xf>
    <xf numFmtId="0" fontId="13" fillId="0" borderId="0" xfId="0" applyFont="1" applyFill="1" applyAlignment="1">
      <alignment horizontal="right" vertical="center"/>
    </xf>
    <xf numFmtId="0" fontId="13" fillId="0" borderId="0" xfId="0" applyFont="1" applyFill="1" applyAlignment="1">
      <alignment vertical="center"/>
    </xf>
    <xf numFmtId="0" fontId="40" fillId="0" borderId="74" xfId="0" applyFont="1" applyFill="1" applyBorder="1" applyAlignment="1" applyProtection="1">
      <alignment horizontal="center" vertical="center"/>
    </xf>
    <xf numFmtId="0" fontId="40" fillId="0" borderId="45" xfId="0" applyFont="1" applyFill="1" applyBorder="1" applyAlignment="1" applyProtection="1">
      <alignment horizontal="center" vertical="center"/>
    </xf>
    <xf numFmtId="0" fontId="40" fillId="0" borderId="75" xfId="0" applyFont="1" applyFill="1" applyBorder="1" applyAlignment="1" applyProtection="1">
      <alignment horizontal="center" vertical="center"/>
    </xf>
    <xf numFmtId="0" fontId="37" fillId="0" borderId="75" xfId="0" applyFont="1" applyFill="1" applyBorder="1" applyAlignment="1" applyProtection="1">
      <alignment horizontal="center" vertical="center"/>
    </xf>
    <xf numFmtId="0" fontId="40" fillId="0" borderId="83" xfId="0" applyNumberFormat="1" applyFont="1" applyFill="1" applyBorder="1" applyAlignment="1" applyProtection="1">
      <alignment horizontal="center" vertical="center" wrapText="1"/>
    </xf>
    <xf numFmtId="0" fontId="40" fillId="0" borderId="84" xfId="0" applyNumberFormat="1" applyFont="1" applyFill="1" applyBorder="1" applyAlignment="1" applyProtection="1">
      <alignment horizontal="center" vertical="center" wrapText="1"/>
    </xf>
    <xf numFmtId="0" fontId="40" fillId="0" borderId="85" xfId="0" applyNumberFormat="1" applyFont="1" applyFill="1" applyBorder="1" applyAlignment="1" applyProtection="1">
      <alignment horizontal="center" vertical="center" wrapText="1"/>
    </xf>
    <xf numFmtId="0" fontId="37" fillId="0" borderId="84" xfId="0" applyNumberFormat="1" applyFont="1" applyFill="1" applyBorder="1" applyAlignment="1" applyProtection="1">
      <alignment horizontal="center" vertical="center" wrapText="1"/>
    </xf>
    <xf numFmtId="0" fontId="37" fillId="0" borderId="86" xfId="0" applyFont="1" applyFill="1" applyBorder="1" applyAlignment="1" applyProtection="1">
      <alignment vertical="center"/>
    </xf>
    <xf numFmtId="177" fontId="37" fillId="5" borderId="92" xfId="0" applyNumberFormat="1" applyFont="1" applyFill="1" applyBorder="1" applyAlignment="1" applyProtection="1">
      <alignment horizontal="center" vertical="center" shrinkToFit="1"/>
      <protection locked="0"/>
    </xf>
    <xf numFmtId="177" fontId="37" fillId="5" borderId="93" xfId="0" applyNumberFormat="1" applyFont="1" applyFill="1" applyBorder="1" applyAlignment="1" applyProtection="1">
      <alignment horizontal="center" vertical="center" shrinkToFit="1"/>
      <protection locked="0"/>
    </xf>
    <xf numFmtId="177" fontId="37" fillId="5" borderId="94" xfId="0" applyNumberFormat="1" applyFont="1" applyFill="1" applyBorder="1" applyAlignment="1" applyProtection="1">
      <alignment horizontal="center" vertical="center" shrinkToFit="1"/>
      <protection locked="0"/>
    </xf>
    <xf numFmtId="0" fontId="37" fillId="0" borderId="95" xfId="0" applyFont="1" applyFill="1" applyBorder="1" applyAlignment="1" applyProtection="1">
      <alignment vertical="center"/>
    </xf>
    <xf numFmtId="177" fontId="37" fillId="5" borderId="96" xfId="0" applyNumberFormat="1" applyFont="1" applyFill="1" applyBorder="1" applyAlignment="1" applyProtection="1">
      <alignment horizontal="center" vertical="center" shrinkToFit="1"/>
      <protection locked="0"/>
    </xf>
    <xf numFmtId="177" fontId="37" fillId="5" borderId="97" xfId="0" applyNumberFormat="1" applyFont="1" applyFill="1" applyBorder="1" applyAlignment="1" applyProtection="1">
      <alignment horizontal="center" vertical="center" shrinkToFit="1"/>
      <protection locked="0"/>
    </xf>
    <xf numFmtId="177" fontId="37" fillId="5" borderId="98" xfId="0" applyNumberFormat="1" applyFont="1" applyFill="1" applyBorder="1" applyAlignment="1" applyProtection="1">
      <alignment horizontal="center" vertical="center" shrinkToFit="1"/>
      <protection locked="0"/>
    </xf>
    <xf numFmtId="0" fontId="37" fillId="0" borderId="99" xfId="0" applyFont="1" applyFill="1" applyBorder="1" applyAlignment="1" applyProtection="1">
      <alignment vertical="center"/>
    </xf>
    <xf numFmtId="177" fontId="37" fillId="5" borderId="83" xfId="0" applyNumberFormat="1" applyFont="1" applyFill="1" applyBorder="1" applyAlignment="1" applyProtection="1">
      <alignment horizontal="center" vertical="center" shrinkToFit="1"/>
      <protection locked="0"/>
    </xf>
    <xf numFmtId="177" fontId="37" fillId="5" borderId="84" xfId="0" applyNumberFormat="1" applyFont="1" applyFill="1" applyBorder="1" applyAlignment="1" applyProtection="1">
      <alignment horizontal="center" vertical="center" shrinkToFit="1"/>
      <protection locked="0"/>
    </xf>
    <xf numFmtId="177" fontId="37" fillId="5" borderId="85" xfId="0" applyNumberFormat="1" applyFont="1" applyFill="1" applyBorder="1" applyAlignment="1" applyProtection="1">
      <alignment horizontal="center" vertical="center" shrinkToFit="1"/>
      <protection locked="0"/>
    </xf>
    <xf numFmtId="0" fontId="30" fillId="0" borderId="0" xfId="0" applyFont="1" applyFill="1" applyAlignment="1" applyProtection="1">
      <alignment vertical="center"/>
    </xf>
    <xf numFmtId="0" fontId="13" fillId="0" borderId="0" xfId="0" applyFont="1" applyFill="1" applyBorder="1" applyAlignment="1" applyProtection="1">
      <alignment vertical="center" shrinkToFit="1"/>
    </xf>
    <xf numFmtId="0" fontId="16" fillId="0" borderId="0" xfId="0" applyFont="1" applyFill="1" applyBorder="1" applyAlignment="1" applyProtection="1">
      <alignment vertical="center" shrinkToFit="1"/>
    </xf>
    <xf numFmtId="0" fontId="13" fillId="0" borderId="0" xfId="0" applyFont="1" applyFill="1" applyBorder="1" applyAlignment="1" applyProtection="1">
      <alignment horizontal="left" vertical="center"/>
    </xf>
    <xf numFmtId="0" fontId="40" fillId="0" borderId="0"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0" fillId="2" borderId="0" xfId="0" applyFont="1" applyFill="1" applyBorder="1" applyAlignment="1" applyProtection="1">
      <alignment vertical="center"/>
    </xf>
    <xf numFmtId="0" fontId="40" fillId="0" borderId="0" xfId="0" applyFont="1" applyFill="1" applyBorder="1" applyAlignment="1" applyProtection="1">
      <alignment horizontal="centerContinuous" vertical="center"/>
    </xf>
    <xf numFmtId="178" fontId="40" fillId="2" borderId="0" xfId="0" applyNumberFormat="1" applyFont="1" applyFill="1" applyBorder="1" applyAlignment="1" applyProtection="1">
      <alignment horizontal="center" vertical="center"/>
    </xf>
    <xf numFmtId="179" fontId="40" fillId="0" borderId="0" xfId="0" applyNumberFormat="1" applyFont="1" applyFill="1" applyBorder="1" applyAlignment="1" applyProtection="1">
      <alignment vertical="center"/>
    </xf>
    <xf numFmtId="179" fontId="40" fillId="0" borderId="0" xfId="0" applyNumberFormat="1" applyFont="1" applyFill="1" applyAlignment="1" applyProtection="1">
      <alignment vertical="center"/>
    </xf>
    <xf numFmtId="0" fontId="40" fillId="2" borderId="0" xfId="0" applyFont="1" applyFill="1" applyBorder="1" applyAlignment="1" applyProtection="1">
      <alignment horizontal="center" vertical="center"/>
    </xf>
    <xf numFmtId="180" fontId="40" fillId="2" borderId="0" xfId="8" applyNumberFormat="1" applyFont="1" applyFill="1" applyBorder="1" applyAlignment="1" applyProtection="1">
      <alignment horizontal="right" vertical="center"/>
    </xf>
    <xf numFmtId="180" fontId="40" fillId="2" borderId="0" xfId="8" applyNumberFormat="1" applyFont="1" applyFill="1" applyBorder="1" applyAlignment="1" applyProtection="1">
      <alignment vertical="center"/>
    </xf>
    <xf numFmtId="176" fontId="40" fillId="2" borderId="0" xfId="0" applyNumberFormat="1" applyFont="1" applyFill="1" applyBorder="1" applyAlignment="1" applyProtection="1">
      <alignment vertical="center"/>
    </xf>
    <xf numFmtId="0" fontId="40" fillId="0" borderId="0" xfId="0" applyFont="1" applyFill="1" applyBorder="1" applyAlignment="1" applyProtection="1">
      <alignment horizontal="right" vertical="center"/>
    </xf>
    <xf numFmtId="0" fontId="41" fillId="0" borderId="0" xfId="0" applyFont="1" applyFill="1" applyBorder="1" applyAlignment="1" applyProtection="1">
      <alignment vertical="center"/>
    </xf>
    <xf numFmtId="0" fontId="40" fillId="2"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vertical="center" wrapText="1"/>
    </xf>
    <xf numFmtId="0" fontId="40" fillId="0" borderId="0" xfId="0" applyFont="1" applyFill="1" applyBorder="1" applyAlignment="1" applyProtection="1">
      <alignment horizontal="justify" vertical="center" wrapText="1"/>
    </xf>
    <xf numFmtId="0" fontId="13" fillId="0" borderId="0" xfId="0" applyFont="1" applyFill="1" applyBorder="1" applyAlignment="1">
      <alignment horizontal="left" vertical="center"/>
    </xf>
    <xf numFmtId="0" fontId="13" fillId="0" borderId="0" xfId="0" applyFont="1" applyFill="1" applyBorder="1" applyAlignment="1">
      <alignment vertical="center"/>
    </xf>
    <xf numFmtId="0" fontId="13" fillId="0" borderId="0" xfId="0" applyFont="1" applyFill="1" applyBorder="1" applyAlignment="1">
      <alignment vertical="center" wrapText="1"/>
    </xf>
    <xf numFmtId="0" fontId="13" fillId="0" borderId="0" xfId="0" applyFont="1" applyFill="1" applyBorder="1" applyAlignment="1">
      <alignment horizontal="justify" vertical="center" wrapText="1"/>
    </xf>
    <xf numFmtId="0" fontId="16" fillId="0" borderId="9" xfId="2" applyFont="1" applyBorder="1" applyAlignment="1">
      <alignment vertical="top" wrapText="1"/>
    </xf>
    <xf numFmtId="0" fontId="16" fillId="0" borderId="15" xfId="2" applyFont="1" applyBorder="1" applyAlignment="1">
      <alignment vertical="top" wrapText="1"/>
    </xf>
    <xf numFmtId="0" fontId="19" fillId="0" borderId="15" xfId="4" applyBorder="1" applyAlignment="1">
      <alignment wrapText="1"/>
    </xf>
    <xf numFmtId="0" fontId="16" fillId="0" borderId="14" xfId="2" applyFont="1" applyBorder="1" applyAlignment="1">
      <alignment vertical="center" wrapText="1"/>
    </xf>
    <xf numFmtId="0" fontId="19" fillId="0" borderId="14" xfId="4" applyBorder="1" applyAlignment="1">
      <alignment vertical="center" wrapText="1"/>
    </xf>
    <xf numFmtId="0" fontId="19" fillId="0" borderId="34" xfId="4" applyBorder="1" applyAlignment="1">
      <alignment vertical="center" wrapText="1"/>
    </xf>
    <xf numFmtId="0" fontId="13" fillId="0" borderId="0" xfId="2" applyFont="1" applyAlignment="1">
      <alignment horizontal="center" vertical="center"/>
    </xf>
    <xf numFmtId="0" fontId="16" fillId="0" borderId="10" xfId="3" applyFont="1" applyBorder="1" applyAlignment="1">
      <alignment horizontal="center" vertical="center" shrinkToFit="1"/>
    </xf>
    <xf numFmtId="0" fontId="16" fillId="0" borderId="12" xfId="3" applyFont="1" applyBorder="1" applyAlignment="1">
      <alignment horizontal="center" vertical="center" shrinkToFit="1"/>
    </xf>
    <xf numFmtId="0" fontId="16" fillId="0" borderId="59" xfId="3" applyFont="1" applyBorder="1" applyAlignment="1">
      <alignment horizontal="center" vertical="center" shrinkToFit="1"/>
    </xf>
    <xf numFmtId="0" fontId="16" fillId="0" borderId="60" xfId="3" applyFont="1" applyBorder="1" applyAlignment="1">
      <alignment horizontal="center" vertical="center" shrinkToFit="1"/>
    </xf>
    <xf numFmtId="0" fontId="16" fillId="0" borderId="16" xfId="3" applyFont="1" applyBorder="1" applyAlignment="1">
      <alignment horizontal="center" vertical="center" shrinkToFit="1"/>
    </xf>
    <xf numFmtId="0" fontId="16" fillId="0" borderId="18" xfId="3" applyFont="1" applyBorder="1" applyAlignment="1">
      <alignment horizontal="center" vertical="center" shrinkToFit="1"/>
    </xf>
    <xf numFmtId="0" fontId="16" fillId="0" borderId="14" xfId="4" applyFont="1" applyBorder="1" applyAlignment="1">
      <alignment vertical="center" wrapText="1"/>
    </xf>
    <xf numFmtId="0" fontId="16" fillId="0" borderId="34" xfId="4" applyFont="1" applyBorder="1" applyAlignment="1">
      <alignment vertical="center" wrapText="1"/>
    </xf>
    <xf numFmtId="0" fontId="16" fillId="0" borderId="6" xfId="3" applyFont="1" applyBorder="1" applyAlignment="1">
      <alignment vertical="top" wrapText="1"/>
    </xf>
    <xf numFmtId="0" fontId="16" fillId="0" borderId="33" xfId="3" applyFont="1" applyBorder="1" applyAlignment="1">
      <alignment vertical="top" wrapText="1"/>
    </xf>
    <xf numFmtId="0" fontId="16" fillId="0" borderId="12" xfId="2" applyFont="1" applyBorder="1">
      <alignment vertical="center"/>
    </xf>
    <xf numFmtId="0" fontId="16" fillId="0" borderId="60" xfId="2" applyFont="1" applyBorder="1">
      <alignment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8" xfId="1" applyFont="1" applyFill="1" applyBorder="1" applyAlignment="1">
      <alignment horizontal="center" vertical="center"/>
    </xf>
    <xf numFmtId="0" fontId="2" fillId="2" borderId="0" xfId="1" applyFont="1" applyFill="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0" xfId="1" applyFont="1" applyFill="1" applyAlignment="1">
      <alignment horizontal="center" vertical="center"/>
    </xf>
    <xf numFmtId="0" fontId="5" fillId="2" borderId="14" xfId="1" applyFont="1" applyFill="1" applyBorder="1" applyAlignment="1">
      <alignment horizontal="center" vertical="center"/>
    </xf>
    <xf numFmtId="0" fontId="5" fillId="2" borderId="9" xfId="1" applyFont="1" applyFill="1" applyBorder="1" applyAlignment="1">
      <alignment horizontal="left" vertical="center"/>
    </xf>
    <xf numFmtId="0" fontId="5" fillId="2" borderId="15" xfId="1" applyFont="1" applyFill="1" applyBorder="1" applyAlignment="1">
      <alignment horizontal="left" vertical="center"/>
    </xf>
    <xf numFmtId="0" fontId="5" fillId="2" borderId="19"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29"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3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5" fillId="2" borderId="31"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31" xfId="1" applyFont="1" applyFill="1" applyBorder="1" applyAlignment="1">
      <alignment horizontal="left" vertical="center"/>
    </xf>
    <xf numFmtId="0" fontId="5" fillId="2" borderId="23" xfId="1" applyFont="1" applyFill="1" applyBorder="1" applyAlignment="1">
      <alignment horizontal="left" vertical="center"/>
    </xf>
    <xf numFmtId="0" fontId="5" fillId="2" borderId="9"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1" fillId="2" borderId="6" xfId="1" applyFont="1" applyFill="1" applyBorder="1" applyAlignment="1">
      <alignment horizontal="center" vertical="center"/>
    </xf>
    <xf numFmtId="0" fontId="1" fillId="2" borderId="13" xfId="1" applyFont="1" applyFill="1" applyBorder="1" applyAlignment="1">
      <alignment horizontal="center" vertical="center"/>
    </xf>
    <xf numFmtId="0" fontId="1" fillId="2" borderId="22" xfId="1" applyFont="1" applyFill="1" applyBorder="1" applyAlignment="1">
      <alignment horizontal="center" vertical="center"/>
    </xf>
    <xf numFmtId="0" fontId="5" fillId="2" borderId="7" xfId="1" applyFont="1" applyFill="1" applyBorder="1" applyAlignment="1">
      <alignment horizontal="left" vertical="center"/>
    </xf>
    <xf numFmtId="0" fontId="5" fillId="2" borderId="0" xfId="1" applyFont="1" applyFill="1" applyAlignment="1">
      <alignment horizontal="left" vertical="center"/>
    </xf>
    <xf numFmtId="0" fontId="1" fillId="2" borderId="7" xfId="1" applyFont="1" applyFill="1" applyBorder="1" applyAlignment="1">
      <alignment horizontal="center" vertical="center"/>
    </xf>
    <xf numFmtId="0" fontId="1" fillId="2" borderId="0" xfId="1" applyFont="1" applyFill="1" applyAlignment="1">
      <alignment horizontal="center" vertical="center"/>
    </xf>
    <xf numFmtId="0" fontId="1" fillId="2" borderId="23" xfId="1" applyFont="1" applyFill="1" applyBorder="1" applyAlignment="1">
      <alignment horizontal="center" vertical="center"/>
    </xf>
    <xf numFmtId="0" fontId="5" fillId="2" borderId="26" xfId="1" applyFont="1" applyFill="1" applyBorder="1" applyAlignment="1">
      <alignment horizontal="center" vertical="center" wrapText="1"/>
    </xf>
    <xf numFmtId="0" fontId="5" fillId="2" borderId="27" xfId="1" applyFont="1" applyFill="1" applyBorder="1" applyAlignment="1">
      <alignment horizontal="left" vertical="center"/>
    </xf>
    <xf numFmtId="0" fontId="5" fillId="2" borderId="27" xfId="1" applyFont="1" applyFill="1" applyBorder="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0" xfId="1" applyFont="1" applyAlignment="1">
      <alignment horizontal="center" vertical="center"/>
    </xf>
    <xf numFmtId="0" fontId="5" fillId="0" borderId="0" xfId="1" applyFont="1" applyAlignment="1">
      <alignment horizontal="right" vertical="center"/>
    </xf>
    <xf numFmtId="0" fontId="5" fillId="0" borderId="9" xfId="1" applyFont="1" applyBorder="1" applyAlignment="1">
      <alignment horizontal="center" vertical="center" textRotation="255" wrapText="1"/>
    </xf>
    <xf numFmtId="0" fontId="5" fillId="0" borderId="15" xfId="1" applyFont="1" applyBorder="1" applyAlignment="1">
      <alignment horizontal="center" vertical="center" textRotation="255" wrapText="1"/>
    </xf>
    <xf numFmtId="0" fontId="5" fillId="0" borderId="35" xfId="1" applyFont="1" applyBorder="1" applyAlignment="1">
      <alignment horizontal="center" vertical="center" textRotation="255"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1" fillId="0" borderId="7" xfId="1" applyBorder="1" applyAlignment="1">
      <alignment horizontal="left" vertical="center" wrapText="1"/>
    </xf>
    <xf numFmtId="0" fontId="5" fillId="0" borderId="42" xfId="1" applyFont="1" applyBorder="1" applyAlignment="1">
      <alignment horizontal="left" vertical="center"/>
    </xf>
    <xf numFmtId="0" fontId="5" fillId="0" borderId="43" xfId="1" applyFont="1" applyBorder="1" applyAlignment="1">
      <alignment horizontal="left" vertical="center"/>
    </xf>
    <xf numFmtId="0" fontId="5" fillId="0" borderId="44" xfId="1" applyFont="1" applyBorder="1" applyAlignment="1">
      <alignment horizontal="left" vertical="center"/>
    </xf>
    <xf numFmtId="0" fontId="5" fillId="0" borderId="33" xfId="1" applyFont="1" applyBorder="1" applyAlignment="1">
      <alignment horizontal="left" vertical="center" wrapText="1"/>
    </xf>
    <xf numFmtId="0" fontId="5" fillId="0" borderId="40" xfId="1" applyFont="1" applyBorder="1" applyAlignment="1">
      <alignment horizontal="left" vertical="center" wrapText="1"/>
    </xf>
    <xf numFmtId="0" fontId="5" fillId="0" borderId="37" xfId="1" applyFont="1" applyBorder="1" applyAlignment="1">
      <alignment horizontal="left" vertical="center"/>
    </xf>
    <xf numFmtId="0" fontId="5" fillId="0" borderId="38" xfId="1" applyFont="1" applyBorder="1" applyAlignment="1">
      <alignment horizontal="left" vertical="center"/>
    </xf>
    <xf numFmtId="0" fontId="5" fillId="0" borderId="39" xfId="1" applyFont="1" applyBorder="1" applyAlignment="1">
      <alignment horizontal="left" vertical="center"/>
    </xf>
    <xf numFmtId="0" fontId="5" fillId="0" borderId="13" xfId="1" applyFont="1" applyBorder="1" applyAlignment="1">
      <alignment horizontal="left" vertical="center" wrapText="1"/>
    </xf>
    <xf numFmtId="0" fontId="5" fillId="0" borderId="0" xfId="1" applyFont="1" applyAlignment="1">
      <alignment horizontal="left" vertical="center" wrapText="1"/>
    </xf>
    <xf numFmtId="0" fontId="5" fillId="0" borderId="7" xfId="1" applyFont="1" applyBorder="1" applyAlignment="1">
      <alignment horizontal="center" vertical="center" wrapText="1"/>
    </xf>
    <xf numFmtId="0" fontId="5" fillId="0" borderId="38" xfId="1" applyFont="1" applyBorder="1" applyAlignment="1">
      <alignment horizontal="left" vertical="center" wrapText="1"/>
    </xf>
    <xf numFmtId="0" fontId="5" fillId="0" borderId="39" xfId="1" applyFont="1" applyBorder="1" applyAlignment="1">
      <alignment horizontal="left" vertical="center" wrapTex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6" xfId="1" applyFont="1" applyBorder="1" applyAlignment="1">
      <alignment horizontal="center" vertical="center" wrapText="1"/>
    </xf>
    <xf numFmtId="0" fontId="5" fillId="0" borderId="8"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1" xfId="1" applyFont="1" applyBorder="1" applyAlignment="1">
      <alignment horizontal="left" shrinkToFit="1"/>
    </xf>
    <xf numFmtId="0" fontId="5" fillId="0" borderId="2" xfId="1" applyFont="1" applyBorder="1" applyAlignment="1">
      <alignment horizontal="left" shrinkToFit="1"/>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5" fillId="0" borderId="1" xfId="1" applyFont="1" applyBorder="1" applyAlignment="1">
      <alignment horizontal="left" wrapText="1"/>
    </xf>
    <xf numFmtId="0" fontId="5" fillId="0" borderId="2" xfId="1" applyFont="1" applyBorder="1" applyAlignment="1">
      <alignment horizontal="left" wrapText="1"/>
    </xf>
    <xf numFmtId="0" fontId="5" fillId="0" borderId="1" xfId="1" applyFont="1" applyBorder="1" applyAlignment="1">
      <alignment horizontal="center"/>
    </xf>
    <xf numFmtId="0" fontId="5" fillId="0" borderId="2" xfId="1" applyFont="1" applyBorder="1" applyAlignment="1">
      <alignment horizontal="center"/>
    </xf>
    <xf numFmtId="0" fontId="5" fillId="0" borderId="3" xfId="1" applyFont="1" applyBorder="1" applyAlignment="1">
      <alignment horizontal="center"/>
    </xf>
    <xf numFmtId="0" fontId="5" fillId="0" borderId="9" xfId="1" applyFont="1" applyBorder="1" applyAlignment="1">
      <alignment horizontal="center" vertical="center" textRotation="255" shrinkToFit="1"/>
    </xf>
    <xf numFmtId="0" fontId="5" fillId="0" borderId="15" xfId="1" applyFont="1" applyBorder="1" applyAlignment="1">
      <alignment horizontal="center" vertical="center" textRotation="255" shrinkToFit="1"/>
    </xf>
    <xf numFmtId="0" fontId="5" fillId="0" borderId="35" xfId="1" applyFont="1" applyBorder="1" applyAlignment="1">
      <alignment horizontal="center" vertical="center" textRotation="255" shrinkToFit="1"/>
    </xf>
    <xf numFmtId="0" fontId="5" fillId="0" borderId="3" xfId="1" applyFont="1" applyBorder="1" applyAlignment="1">
      <alignment horizontal="left" wrapText="1"/>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8" fillId="0" borderId="13" xfId="1" applyFont="1" applyBorder="1" applyAlignment="1">
      <alignment horizontal="left" vertical="center" wrapText="1"/>
    </xf>
    <xf numFmtId="0" fontId="8" fillId="0" borderId="0" xfId="1" applyFont="1" applyAlignment="1">
      <alignment horizontal="left" vertical="center" wrapText="1"/>
    </xf>
    <xf numFmtId="0" fontId="8" fillId="0" borderId="33" xfId="1" applyFont="1" applyBorder="1" applyAlignment="1">
      <alignment horizontal="left" vertical="center" wrapText="1"/>
    </xf>
    <xf numFmtId="0" fontId="8" fillId="0" borderId="40" xfId="1" applyFont="1" applyBorder="1" applyAlignment="1">
      <alignment horizontal="left" vertical="center" wrapText="1"/>
    </xf>
    <xf numFmtId="0" fontId="5" fillId="0" borderId="45" xfId="1" applyFont="1" applyBorder="1" applyAlignment="1">
      <alignment horizontal="center" vertical="center" textRotation="255" shrinkToFit="1"/>
    </xf>
    <xf numFmtId="0" fontId="5" fillId="0" borderId="1" xfId="1" applyFont="1" applyBorder="1" applyAlignment="1">
      <alignment horizontal="left" vertical="top" wrapText="1"/>
    </xf>
    <xf numFmtId="0" fontId="5" fillId="0" borderId="2" xfId="1" applyFont="1" applyBorder="1" applyAlignment="1">
      <alignment horizontal="left" vertical="top" wrapText="1"/>
    </xf>
    <xf numFmtId="0" fontId="5" fillId="0" borderId="6" xfId="1" applyFont="1" applyBorder="1" applyAlignment="1">
      <alignment horizontal="left" vertical="top" wrapText="1"/>
    </xf>
    <xf numFmtId="0" fontId="5" fillId="0" borderId="0" xfId="1" applyFont="1" applyAlignment="1">
      <alignment horizontal="left" vertical="top" wrapText="1"/>
    </xf>
    <xf numFmtId="0" fontId="5" fillId="0" borderId="46" xfId="1" applyFont="1" applyBorder="1" applyAlignment="1">
      <alignment horizontal="center" wrapText="1"/>
    </xf>
    <xf numFmtId="0" fontId="5" fillId="0" borderId="47" xfId="1" applyFont="1" applyBorder="1" applyAlignment="1">
      <alignment horizontal="center" wrapText="1"/>
    </xf>
    <xf numFmtId="0" fontId="5" fillId="0" borderId="14" xfId="1" applyFont="1" applyBorder="1" applyAlignment="1">
      <alignment horizontal="center" wrapText="1"/>
    </xf>
    <xf numFmtId="0" fontId="5" fillId="0" borderId="33" xfId="1" applyFont="1" applyBorder="1" applyAlignment="1">
      <alignment horizontal="center" vertical="center"/>
    </xf>
    <xf numFmtId="0" fontId="5" fillId="0" borderId="40" xfId="1" applyFont="1" applyBorder="1" applyAlignment="1">
      <alignment horizontal="center" vertical="center"/>
    </xf>
    <xf numFmtId="0" fontId="5" fillId="0" borderId="34" xfId="1" applyFont="1" applyBorder="1" applyAlignment="1">
      <alignment horizontal="center" vertical="center"/>
    </xf>
    <xf numFmtId="0" fontId="5" fillId="0" borderId="1" xfId="1" applyFont="1" applyBorder="1" applyAlignment="1">
      <alignment horizontal="left"/>
    </xf>
    <xf numFmtId="0" fontId="5" fillId="0" borderId="2" xfId="1" applyFont="1" applyBorder="1" applyAlignment="1">
      <alignment horizontal="left"/>
    </xf>
    <xf numFmtId="0" fontId="5" fillId="0" borderId="3" xfId="1" applyFont="1" applyBorder="1" applyAlignment="1">
      <alignment horizontal="left"/>
    </xf>
    <xf numFmtId="0" fontId="5" fillId="0" borderId="7" xfId="1" applyFont="1" applyBorder="1" applyAlignment="1">
      <alignment horizontal="center"/>
    </xf>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2" xfId="1" applyFont="1" applyBorder="1" applyAlignment="1">
      <alignment horizontal="left" vertical="top"/>
    </xf>
    <xf numFmtId="0" fontId="1" fillId="0" borderId="2" xfId="1" applyBorder="1" applyAlignment="1">
      <alignment horizontal="left" vertical="top"/>
    </xf>
    <xf numFmtId="0" fontId="5" fillId="0" borderId="4" xfId="1" applyFont="1" applyBorder="1" applyAlignment="1">
      <alignment horizont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5" fillId="0" borderId="2" xfId="1" applyFont="1" applyBorder="1" applyAlignment="1">
      <alignment horizontal="left" vertical="top" shrinkToFit="1"/>
    </xf>
    <xf numFmtId="0" fontId="1" fillId="0" borderId="2" xfId="1" applyBorder="1" applyAlignment="1">
      <alignment horizontal="left" vertical="top" shrinkToFit="1"/>
    </xf>
    <xf numFmtId="0" fontId="5" fillId="0" borderId="1" xfId="1" applyFont="1" applyBorder="1" applyAlignment="1">
      <alignment horizontal="center" shrinkToFit="1"/>
    </xf>
    <xf numFmtId="0" fontId="5" fillId="0" borderId="2" xfId="1" applyFont="1" applyBorder="1" applyAlignment="1">
      <alignment horizontal="center" shrinkToFit="1"/>
    </xf>
    <xf numFmtId="0" fontId="5" fillId="0" borderId="3" xfId="1" applyFont="1" applyBorder="1" applyAlignment="1">
      <alignment horizontal="center" shrinkToFit="1"/>
    </xf>
    <xf numFmtId="0" fontId="5" fillId="0" borderId="6" xfId="1" applyFont="1" applyBorder="1" applyAlignment="1">
      <alignment horizontal="center" shrinkToFit="1"/>
    </xf>
    <xf numFmtId="0" fontId="5" fillId="0" borderId="7" xfId="1" applyFont="1" applyBorder="1" applyAlignment="1">
      <alignment horizontal="center" shrinkToFit="1"/>
    </xf>
    <xf numFmtId="0" fontId="5" fillId="0" borderId="8" xfId="1" applyFont="1" applyBorder="1" applyAlignment="1">
      <alignment horizontal="center" shrinkToFit="1"/>
    </xf>
    <xf numFmtId="0" fontId="5" fillId="0" borderId="33" xfId="1" applyFont="1" applyBorder="1" applyAlignment="1">
      <alignment horizontal="center" shrinkToFit="1"/>
    </xf>
    <xf numFmtId="0" fontId="5" fillId="0" borderId="40" xfId="1" applyFont="1" applyBorder="1" applyAlignment="1">
      <alignment horizontal="center" shrinkToFit="1"/>
    </xf>
    <xf numFmtId="0" fontId="5" fillId="0" borderId="34" xfId="1" applyFont="1" applyBorder="1" applyAlignment="1">
      <alignment horizontal="center" shrinkToFit="1"/>
    </xf>
    <xf numFmtId="0" fontId="5" fillId="0" borderId="2" xfId="1" applyFont="1" applyBorder="1" applyAlignment="1">
      <alignment horizontal="left" vertical="center" shrinkToFit="1"/>
    </xf>
    <xf numFmtId="0" fontId="1" fillId="0" borderId="2" xfId="1" applyBorder="1" applyAlignment="1">
      <alignment horizontal="left" vertical="center" shrinkToFit="1"/>
    </xf>
    <xf numFmtId="0" fontId="1" fillId="0" borderId="2" xfId="1" applyBorder="1" applyAlignment="1">
      <alignment vertical="center" shrinkToFit="1"/>
    </xf>
    <xf numFmtId="0" fontId="5" fillId="0" borderId="48" xfId="1" applyFont="1" applyBorder="1" applyAlignment="1">
      <alignment horizontal="left" vertical="top" shrinkToFit="1"/>
    </xf>
    <xf numFmtId="0" fontId="1" fillId="0" borderId="48" xfId="1" applyBorder="1" applyAlignment="1">
      <alignment shrinkToFit="1"/>
    </xf>
    <xf numFmtId="0" fontId="5" fillId="0" borderId="40" xfId="1" applyFont="1" applyBorder="1" applyAlignment="1">
      <alignment horizontal="left" vertical="center" shrinkToFit="1"/>
    </xf>
    <xf numFmtId="0" fontId="1" fillId="0" borderId="40" xfId="1" applyBorder="1" applyAlignment="1">
      <alignment vertical="center" shrinkToFit="1"/>
    </xf>
    <xf numFmtId="0" fontId="5" fillId="0" borderId="50" xfId="1" applyFont="1" applyBorder="1" applyAlignment="1">
      <alignment horizontal="left" vertical="top" shrinkToFit="1"/>
    </xf>
    <xf numFmtId="0" fontId="5" fillId="0" borderId="51" xfId="1" applyFont="1" applyBorder="1" applyAlignment="1">
      <alignment horizontal="center"/>
    </xf>
    <xf numFmtId="0" fontId="5" fillId="0" borderId="52" xfId="1" applyFont="1" applyBorder="1" applyAlignment="1">
      <alignment horizontal="center"/>
    </xf>
    <xf numFmtId="0" fontId="5" fillId="0" borderId="53" xfId="1" applyFont="1" applyBorder="1" applyAlignment="1">
      <alignment horizontal="center"/>
    </xf>
    <xf numFmtId="0" fontId="5" fillId="0" borderId="45" xfId="1" applyFont="1" applyBorder="1" applyAlignment="1">
      <alignment horizontal="left" wrapText="1"/>
    </xf>
    <xf numFmtId="0" fontId="5" fillId="0" borderId="35" xfId="1" applyFont="1" applyBorder="1" applyAlignment="1">
      <alignment horizontal="left" wrapText="1"/>
    </xf>
    <xf numFmtId="0" fontId="5" fillId="0" borderId="40" xfId="1" applyFont="1" applyBorder="1" applyAlignment="1">
      <alignment horizontal="left"/>
    </xf>
    <xf numFmtId="0" fontId="5" fillId="0" borderId="7" xfId="1" applyFont="1" applyBorder="1" applyAlignment="1">
      <alignment horizontal="left" vertical="top" wrapText="1"/>
    </xf>
    <xf numFmtId="0" fontId="5" fillId="0" borderId="13" xfId="1" applyFont="1" applyBorder="1" applyAlignment="1">
      <alignment horizontal="left" vertical="top" wrapText="1"/>
    </xf>
    <xf numFmtId="0" fontId="5" fillId="0" borderId="33" xfId="1" applyFont="1" applyBorder="1" applyAlignment="1">
      <alignment horizontal="left" vertical="top" wrapText="1"/>
    </xf>
    <xf numFmtId="0" fontId="5" fillId="0" borderId="40" xfId="1" applyFont="1" applyBorder="1" applyAlignment="1">
      <alignment horizontal="left" vertical="top" wrapText="1"/>
    </xf>
    <xf numFmtId="0" fontId="5" fillId="0" borderId="8" xfId="1" applyFont="1" applyBorder="1" applyAlignment="1">
      <alignment horizontal="left" vertical="top" wrapText="1"/>
    </xf>
    <xf numFmtId="0" fontId="5" fillId="0" borderId="14" xfId="1" applyFont="1" applyBorder="1" applyAlignment="1">
      <alignment horizontal="left" vertical="top" wrapText="1"/>
    </xf>
    <xf numFmtId="0" fontId="5" fillId="0" borderId="34" xfId="1" applyFont="1" applyBorder="1" applyAlignment="1">
      <alignment horizontal="left" vertical="top" wrapText="1"/>
    </xf>
    <xf numFmtId="0" fontId="5" fillId="0" borderId="1" xfId="1" applyFont="1" applyBorder="1" applyAlignment="1">
      <alignment horizontal="left" vertical="center" shrinkToFit="1"/>
    </xf>
    <xf numFmtId="0" fontId="5" fillId="0" borderId="3" xfId="1" applyFont="1" applyBorder="1" applyAlignment="1">
      <alignment horizontal="left" vertical="center" shrinkToFit="1"/>
    </xf>
    <xf numFmtId="0" fontId="5" fillId="0" borderId="45" xfId="1" applyFont="1" applyBorder="1" applyAlignment="1">
      <alignment horizontal="left" vertical="center"/>
    </xf>
    <xf numFmtId="0" fontId="5" fillId="0" borderId="1" xfId="1" applyFont="1" applyBorder="1" applyAlignment="1">
      <alignment horizontal="left" vertical="center"/>
    </xf>
    <xf numFmtId="0" fontId="5" fillId="0" borderId="1" xfId="1" applyFont="1" applyBorder="1" applyAlignment="1">
      <alignment horizontal="left" vertical="center" textRotation="255"/>
    </xf>
    <xf numFmtId="0" fontId="5" fillId="0" borderId="2" xfId="1" applyFont="1" applyBorder="1" applyAlignment="1">
      <alignment horizontal="left" vertical="center" textRotation="255"/>
    </xf>
    <xf numFmtId="0" fontId="5" fillId="0" borderId="3" xfId="1" applyFont="1" applyBorder="1" applyAlignment="1">
      <alignment horizontal="left" vertical="center" textRotation="255"/>
    </xf>
    <xf numFmtId="0" fontId="5" fillId="0" borderId="3" xfId="1" applyFont="1" applyBorder="1" applyAlignment="1">
      <alignment horizontal="left" vertical="center" wrapText="1"/>
    </xf>
    <xf numFmtId="0" fontId="5" fillId="0" borderId="0" xfId="1" applyFont="1" applyAlignment="1">
      <alignment horizontal="center" vertical="center" wrapText="1"/>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4" xfId="1" applyFont="1" applyBorder="1" applyAlignment="1">
      <alignment horizontal="left" vertical="center" wrapText="1"/>
    </xf>
    <xf numFmtId="0" fontId="5" fillId="0" borderId="45" xfId="1" applyFont="1" applyBorder="1" applyAlignment="1">
      <alignment horizontal="center" vertical="center"/>
    </xf>
    <xf numFmtId="0" fontId="5" fillId="0" borderId="45" xfId="1" applyFont="1" applyBorder="1" applyAlignment="1">
      <alignment vertical="center"/>
    </xf>
    <xf numFmtId="0" fontId="40" fillId="0" borderId="40" xfId="0" applyFont="1" applyFill="1" applyBorder="1" applyAlignment="1" applyProtection="1">
      <alignment horizontal="center" vertical="center"/>
    </xf>
    <xf numFmtId="0" fontId="40" fillId="0" borderId="1" xfId="0" applyFont="1" applyFill="1" applyBorder="1" applyAlignment="1" applyProtection="1">
      <alignment horizontal="center" vertical="center"/>
    </xf>
    <xf numFmtId="0" fontId="40" fillId="0" borderId="2" xfId="0" applyFont="1" applyFill="1" applyBorder="1" applyAlignment="1" applyProtection="1">
      <alignment horizontal="center" vertical="center"/>
    </xf>
    <xf numFmtId="0" fontId="40" fillId="0" borderId="3" xfId="0" applyFont="1" applyFill="1" applyBorder="1" applyAlignment="1" applyProtection="1">
      <alignment horizontal="center" vertical="center"/>
    </xf>
    <xf numFmtId="176" fontId="40" fillId="0" borderId="1" xfId="0" applyNumberFormat="1" applyFont="1" applyFill="1" applyBorder="1" applyAlignment="1" applyProtection="1">
      <alignment horizontal="center" vertical="center"/>
    </xf>
    <xf numFmtId="176" fontId="40" fillId="0" borderId="2" xfId="0" applyNumberFormat="1" applyFont="1" applyFill="1" applyBorder="1" applyAlignment="1" applyProtection="1">
      <alignment horizontal="center" vertical="center"/>
    </xf>
    <xf numFmtId="176" fontId="40" fillId="0" borderId="3" xfId="0" applyNumberFormat="1" applyFont="1" applyFill="1" applyBorder="1" applyAlignment="1" applyProtection="1">
      <alignment horizontal="center" vertical="center"/>
    </xf>
    <xf numFmtId="181" fontId="40" fillId="2" borderId="1" xfId="0" applyNumberFormat="1" applyFont="1" applyFill="1" applyBorder="1" applyAlignment="1" applyProtection="1">
      <alignment horizontal="center" vertical="center"/>
    </xf>
    <xf numFmtId="181" fontId="40" fillId="2" borderId="2" xfId="0" applyNumberFormat="1" applyFont="1" applyFill="1" applyBorder="1" applyAlignment="1" applyProtection="1">
      <alignment horizontal="center" vertical="center"/>
    </xf>
    <xf numFmtId="181" fontId="40" fillId="2" borderId="3" xfId="0" applyNumberFormat="1" applyFont="1" applyFill="1" applyBorder="1" applyAlignment="1" applyProtection="1">
      <alignment horizontal="center" vertical="center"/>
    </xf>
    <xf numFmtId="0" fontId="40" fillId="5" borderId="1" xfId="0" applyFont="1" applyFill="1" applyBorder="1" applyAlignment="1" applyProtection="1">
      <alignment horizontal="center" vertical="center"/>
      <protection locked="0"/>
    </xf>
    <xf numFmtId="0" fontId="40" fillId="5" borderId="3" xfId="0" applyFont="1" applyFill="1" applyBorder="1" applyAlignment="1" applyProtection="1">
      <alignment horizontal="center" vertical="center"/>
      <protection locked="0"/>
    </xf>
    <xf numFmtId="179" fontId="40" fillId="0" borderId="1" xfId="0" applyNumberFormat="1" applyFont="1" applyFill="1" applyBorder="1" applyAlignment="1" applyProtection="1">
      <alignment horizontal="center" vertical="center"/>
    </xf>
    <xf numFmtId="179" fontId="40" fillId="0" borderId="2" xfId="0" applyNumberFormat="1" applyFont="1" applyFill="1" applyBorder="1" applyAlignment="1" applyProtection="1">
      <alignment horizontal="center" vertical="center"/>
    </xf>
    <xf numFmtId="179" fontId="40" fillId="0" borderId="3" xfId="0" applyNumberFormat="1" applyFont="1" applyFill="1" applyBorder="1" applyAlignment="1" applyProtection="1">
      <alignment horizontal="center" vertical="center"/>
    </xf>
    <xf numFmtId="180" fontId="40" fillId="2" borderId="0" xfId="0" applyNumberFormat="1" applyFont="1" applyFill="1" applyBorder="1" applyAlignment="1" applyProtection="1">
      <alignment horizontal="center" vertical="center"/>
    </xf>
    <xf numFmtId="0" fontId="40" fillId="2" borderId="0" xfId="0" applyFont="1" applyFill="1" applyBorder="1" applyAlignment="1" applyProtection="1">
      <alignment horizontal="center" vertical="center"/>
    </xf>
    <xf numFmtId="0" fontId="40" fillId="2" borderId="0" xfId="0" applyFont="1" applyFill="1" applyBorder="1" applyAlignment="1" applyProtection="1">
      <alignment horizontal="right" vertical="center"/>
    </xf>
    <xf numFmtId="179" fontId="40" fillId="0" borderId="1" xfId="0" applyNumberFormat="1" applyFont="1" applyFill="1" applyBorder="1" applyAlignment="1" applyProtection="1">
      <alignment horizontal="right" vertical="center"/>
    </xf>
    <xf numFmtId="179" fontId="40" fillId="0" borderId="3" xfId="0" applyNumberFormat="1" applyFont="1" applyFill="1" applyBorder="1" applyAlignment="1" applyProtection="1">
      <alignment horizontal="right" vertical="center"/>
    </xf>
    <xf numFmtId="179" fontId="40" fillId="0" borderId="1" xfId="8" applyNumberFormat="1" applyFont="1" applyFill="1" applyBorder="1" applyAlignment="1" applyProtection="1">
      <alignment horizontal="right" vertical="center"/>
    </xf>
    <xf numFmtId="179" fontId="40" fillId="0" borderId="3" xfId="8" applyNumberFormat="1" applyFont="1" applyFill="1" applyBorder="1" applyAlignment="1" applyProtection="1">
      <alignment horizontal="right" vertical="center"/>
    </xf>
    <xf numFmtId="179" fontId="40" fillId="5" borderId="1" xfId="0" applyNumberFormat="1" applyFont="1" applyFill="1" applyBorder="1" applyAlignment="1" applyProtection="1">
      <alignment horizontal="right" vertical="center"/>
      <protection locked="0"/>
    </xf>
    <xf numFmtId="179" fontId="40" fillId="5" borderId="3" xfId="0" applyNumberFormat="1" applyFont="1" applyFill="1" applyBorder="1" applyAlignment="1" applyProtection="1">
      <alignment horizontal="right" vertical="center"/>
      <protection locked="0"/>
    </xf>
    <xf numFmtId="179" fontId="40" fillId="5" borderId="1" xfId="8" applyNumberFormat="1" applyFont="1" applyFill="1" applyBorder="1" applyAlignment="1" applyProtection="1">
      <alignment horizontal="right" vertical="center"/>
      <protection locked="0"/>
    </xf>
    <xf numFmtId="179" fontId="40" fillId="5" borderId="3" xfId="8" applyNumberFormat="1" applyFont="1" applyFill="1" applyBorder="1" applyAlignment="1" applyProtection="1">
      <alignment horizontal="right" vertical="center"/>
      <protection locked="0"/>
    </xf>
    <xf numFmtId="0" fontId="40" fillId="0" borderId="0" xfId="0" applyFont="1" applyFill="1" applyBorder="1" applyAlignment="1" applyProtection="1">
      <alignment horizontal="center" vertical="center"/>
    </xf>
    <xf numFmtId="0" fontId="13" fillId="0" borderId="0" xfId="0" applyFont="1" applyFill="1" applyBorder="1" applyAlignment="1" applyProtection="1">
      <alignment horizontal="center" vertical="center" wrapText="1"/>
    </xf>
    <xf numFmtId="0" fontId="37" fillId="5" borderId="72" xfId="0" applyFont="1" applyFill="1" applyBorder="1" applyAlignment="1" applyProtection="1">
      <alignment horizontal="left" vertical="center" wrapText="1"/>
      <protection locked="0"/>
    </xf>
    <xf numFmtId="0" fontId="37" fillId="5" borderId="2" xfId="0" applyFont="1" applyFill="1" applyBorder="1" applyAlignment="1" applyProtection="1">
      <alignment horizontal="left" vertical="center" wrapText="1"/>
      <protection locked="0"/>
    </xf>
    <xf numFmtId="0" fontId="37" fillId="5" borderId="73" xfId="0" applyFont="1" applyFill="1" applyBorder="1" applyAlignment="1" applyProtection="1">
      <alignment horizontal="left" vertical="center" wrapText="1"/>
      <protection locked="0"/>
    </xf>
    <xf numFmtId="0" fontId="13" fillId="4" borderId="100" xfId="0" applyFont="1" applyFill="1" applyBorder="1" applyAlignment="1" applyProtection="1">
      <alignment horizontal="center" vertical="center" wrapText="1"/>
      <protection locked="0"/>
    </xf>
    <xf numFmtId="0" fontId="13" fillId="4" borderId="101" xfId="0" applyFont="1" applyFill="1" applyBorder="1" applyAlignment="1" applyProtection="1">
      <alignment horizontal="center" vertical="center" wrapText="1"/>
      <protection locked="0"/>
    </xf>
    <xf numFmtId="0" fontId="37" fillId="4" borderId="102" xfId="0" applyFont="1" applyFill="1" applyBorder="1" applyAlignment="1" applyProtection="1">
      <alignment horizontal="center" vertical="center" wrapText="1"/>
      <protection locked="0"/>
    </xf>
    <xf numFmtId="0" fontId="37" fillId="4" borderId="101" xfId="0" applyFont="1" applyFill="1" applyBorder="1" applyAlignment="1" applyProtection="1">
      <alignment horizontal="center" vertical="center" wrapText="1"/>
      <protection locked="0"/>
    </xf>
    <xf numFmtId="0" fontId="37" fillId="4" borderId="102" xfId="0" applyFont="1" applyFill="1" applyBorder="1" applyAlignment="1" applyProtection="1">
      <alignment horizontal="center" vertical="center" shrinkToFit="1"/>
      <protection locked="0"/>
    </xf>
    <xf numFmtId="0" fontId="37" fillId="4" borderId="103" xfId="0" applyFont="1" applyFill="1" applyBorder="1" applyAlignment="1" applyProtection="1">
      <alignment horizontal="center" vertical="center" shrinkToFit="1"/>
      <protection locked="0"/>
    </xf>
    <xf numFmtId="0" fontId="37" fillId="4" borderId="101" xfId="0" applyFont="1" applyFill="1" applyBorder="1" applyAlignment="1" applyProtection="1">
      <alignment horizontal="center" vertical="center" shrinkToFit="1"/>
      <protection locked="0"/>
    </xf>
    <xf numFmtId="0" fontId="37" fillId="5" borderId="102" xfId="0" applyFont="1" applyFill="1" applyBorder="1" applyAlignment="1" applyProtection="1">
      <alignment horizontal="center" vertical="center" wrapText="1"/>
      <protection locked="0"/>
    </xf>
    <xf numFmtId="0" fontId="37" fillId="5" borderId="103" xfId="0" applyFont="1" applyFill="1" applyBorder="1" applyAlignment="1" applyProtection="1">
      <alignment horizontal="center" vertical="center" wrapText="1"/>
      <protection locked="0"/>
    </xf>
    <xf numFmtId="0" fontId="37" fillId="5" borderId="104" xfId="0" applyFont="1" applyFill="1" applyBorder="1" applyAlignment="1" applyProtection="1">
      <alignment horizontal="center" vertical="center" wrapText="1"/>
      <protection locked="0"/>
    </xf>
    <xf numFmtId="177" fontId="38" fillId="2" borderId="100" xfId="0" applyNumberFormat="1" applyFont="1" applyFill="1" applyBorder="1" applyAlignment="1" applyProtection="1">
      <alignment horizontal="center" vertical="center" wrapText="1"/>
    </xf>
    <xf numFmtId="177" fontId="38" fillId="2" borderId="104" xfId="0" applyNumberFormat="1" applyFont="1" applyFill="1" applyBorder="1" applyAlignment="1" applyProtection="1">
      <alignment horizontal="center" vertical="center" wrapText="1"/>
    </xf>
    <xf numFmtId="177" fontId="38" fillId="2" borderId="100" xfId="8" applyNumberFormat="1" applyFont="1" applyFill="1" applyBorder="1" applyAlignment="1" applyProtection="1">
      <alignment horizontal="center" vertical="center" wrapText="1"/>
    </xf>
    <xf numFmtId="177" fontId="38" fillId="2" borderId="104" xfId="8" applyNumberFormat="1" applyFont="1" applyFill="1" applyBorder="1" applyAlignment="1" applyProtection="1">
      <alignment horizontal="center" vertical="center" wrapText="1"/>
    </xf>
    <xf numFmtId="0" fontId="37" fillId="5" borderId="100" xfId="0" applyFont="1" applyFill="1" applyBorder="1" applyAlignment="1" applyProtection="1">
      <alignment horizontal="left" vertical="center" wrapText="1"/>
      <protection locked="0"/>
    </xf>
    <xf numFmtId="0" fontId="37" fillId="5" borderId="103" xfId="0" applyFont="1" applyFill="1" applyBorder="1" applyAlignment="1" applyProtection="1">
      <alignment horizontal="left" vertical="center" wrapText="1"/>
      <protection locked="0"/>
    </xf>
    <xf numFmtId="0" fontId="37" fillId="5" borderId="104" xfId="0" applyFont="1" applyFill="1" applyBorder="1" applyAlignment="1" applyProtection="1">
      <alignment horizontal="left" vertical="center" wrapText="1"/>
      <protection locked="0"/>
    </xf>
    <xf numFmtId="0" fontId="13" fillId="4" borderId="72"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protection locked="0"/>
    </xf>
    <xf numFmtId="0" fontId="37" fillId="4" borderId="1" xfId="0" applyFont="1" applyFill="1" applyBorder="1" applyAlignment="1" applyProtection="1">
      <alignment horizontal="center" vertical="center" wrapText="1"/>
      <protection locked="0"/>
    </xf>
    <xf numFmtId="0" fontId="37" fillId="4" borderId="3" xfId="0" applyFont="1" applyFill="1" applyBorder="1" applyAlignment="1" applyProtection="1">
      <alignment horizontal="center" vertical="center" wrapText="1"/>
      <protection locked="0"/>
    </xf>
    <xf numFmtId="0" fontId="37" fillId="4" borderId="1" xfId="0" applyFont="1" applyFill="1" applyBorder="1" applyAlignment="1" applyProtection="1">
      <alignment horizontal="center" vertical="center" shrinkToFit="1"/>
      <protection locked="0"/>
    </xf>
    <xf numFmtId="0" fontId="37" fillId="4" borderId="2" xfId="0" applyFont="1" applyFill="1" applyBorder="1" applyAlignment="1" applyProtection="1">
      <alignment horizontal="center" vertical="center" shrinkToFit="1"/>
      <protection locked="0"/>
    </xf>
    <xf numFmtId="0" fontId="37" fillId="4" borderId="3" xfId="0" applyFont="1" applyFill="1" applyBorder="1" applyAlignment="1" applyProtection="1">
      <alignment horizontal="center" vertical="center" shrinkToFit="1"/>
      <protection locked="0"/>
    </xf>
    <xf numFmtId="0" fontId="37" fillId="5" borderId="1" xfId="0" applyFont="1" applyFill="1" applyBorder="1" applyAlignment="1" applyProtection="1">
      <alignment horizontal="center" vertical="center" wrapText="1"/>
      <protection locked="0"/>
    </xf>
    <xf numFmtId="0" fontId="37" fillId="5" borderId="2" xfId="0" applyFont="1" applyFill="1" applyBorder="1" applyAlignment="1" applyProtection="1">
      <alignment horizontal="center" vertical="center" wrapText="1"/>
      <protection locked="0"/>
    </xf>
    <xf numFmtId="0" fontId="37" fillId="5" borderId="73" xfId="0" applyFont="1" applyFill="1" applyBorder="1" applyAlignment="1" applyProtection="1">
      <alignment horizontal="center" vertical="center" wrapText="1"/>
      <protection locked="0"/>
    </xf>
    <xf numFmtId="177" fontId="38" fillId="2" borderId="72" xfId="0" applyNumberFormat="1" applyFont="1" applyFill="1" applyBorder="1" applyAlignment="1" applyProtection="1">
      <alignment horizontal="center" vertical="center" wrapText="1"/>
    </xf>
    <xf numFmtId="177" fontId="38" fillId="2" borderId="73" xfId="0" applyNumberFormat="1" applyFont="1" applyFill="1" applyBorder="1" applyAlignment="1" applyProtection="1">
      <alignment horizontal="center" vertical="center" wrapText="1"/>
    </xf>
    <xf numFmtId="177" fontId="38" fillId="2" borderId="72" xfId="8" applyNumberFormat="1" applyFont="1" applyFill="1" applyBorder="1" applyAlignment="1" applyProtection="1">
      <alignment horizontal="center" vertical="center" wrapText="1"/>
    </xf>
    <xf numFmtId="177" fontId="38" fillId="2" borderId="73" xfId="8" applyNumberFormat="1" applyFont="1" applyFill="1" applyBorder="1" applyAlignment="1" applyProtection="1">
      <alignment horizontal="center" vertical="center" wrapText="1"/>
    </xf>
    <xf numFmtId="0" fontId="37" fillId="5" borderId="87" xfId="0" applyFont="1" applyFill="1" applyBorder="1" applyAlignment="1" applyProtection="1">
      <alignment horizontal="left" vertical="center" wrapText="1"/>
      <protection locked="0"/>
    </xf>
    <xf numFmtId="0" fontId="37" fillId="5" borderId="90" xfId="0" applyFont="1" applyFill="1" applyBorder="1" applyAlignment="1" applyProtection="1">
      <alignment horizontal="left" vertical="center" wrapText="1"/>
      <protection locked="0"/>
    </xf>
    <xf numFmtId="0" fontId="37" fillId="5" borderId="91" xfId="0" applyFont="1" applyFill="1" applyBorder="1" applyAlignment="1" applyProtection="1">
      <alignment horizontal="left" vertical="center" wrapText="1"/>
      <protection locked="0"/>
    </xf>
    <xf numFmtId="0" fontId="13" fillId="4" borderId="87" xfId="0" applyFont="1" applyFill="1" applyBorder="1" applyAlignment="1" applyProtection="1">
      <alignment horizontal="center" vertical="center" wrapText="1"/>
      <protection locked="0"/>
    </xf>
    <xf numFmtId="0" fontId="13" fillId="4" borderId="88" xfId="0" applyFont="1" applyFill="1" applyBorder="1" applyAlignment="1" applyProtection="1">
      <alignment horizontal="center" vertical="center" wrapText="1"/>
      <protection locked="0"/>
    </xf>
    <xf numFmtId="0" fontId="37" fillId="4" borderId="89" xfId="0" applyFont="1" applyFill="1" applyBorder="1" applyAlignment="1" applyProtection="1">
      <alignment horizontal="center" vertical="center" wrapText="1"/>
      <protection locked="0"/>
    </xf>
    <xf numFmtId="0" fontId="37" fillId="4" borderId="88" xfId="0" applyFont="1" applyFill="1" applyBorder="1" applyAlignment="1" applyProtection="1">
      <alignment horizontal="center" vertical="center" wrapText="1"/>
      <protection locked="0"/>
    </xf>
    <xf numFmtId="0" fontId="37" fillId="4" borderId="89" xfId="0" applyFont="1" applyFill="1" applyBorder="1" applyAlignment="1" applyProtection="1">
      <alignment horizontal="center" vertical="center" shrinkToFit="1"/>
      <protection locked="0"/>
    </xf>
    <xf numFmtId="0" fontId="37" fillId="4" borderId="90" xfId="0" applyFont="1" applyFill="1" applyBorder="1" applyAlignment="1" applyProtection="1">
      <alignment horizontal="center" vertical="center" shrinkToFit="1"/>
      <protection locked="0"/>
    </xf>
    <xf numFmtId="0" fontId="37" fillId="4" borderId="88" xfId="0" applyFont="1" applyFill="1" applyBorder="1" applyAlignment="1" applyProtection="1">
      <alignment horizontal="center" vertical="center" shrinkToFit="1"/>
      <protection locked="0"/>
    </xf>
    <xf numFmtId="0" fontId="37" fillId="5" borderId="89" xfId="0" applyFont="1" applyFill="1" applyBorder="1" applyAlignment="1" applyProtection="1">
      <alignment horizontal="center" vertical="center" wrapText="1"/>
      <protection locked="0"/>
    </xf>
    <xf numFmtId="0" fontId="37" fillId="5" borderId="90" xfId="0" applyFont="1" applyFill="1" applyBorder="1" applyAlignment="1" applyProtection="1">
      <alignment horizontal="center" vertical="center" wrapText="1"/>
      <protection locked="0"/>
    </xf>
    <xf numFmtId="0" fontId="37" fillId="5" borderId="91" xfId="0" applyFont="1" applyFill="1" applyBorder="1" applyAlignment="1" applyProtection="1">
      <alignment horizontal="center" vertical="center" wrapText="1"/>
      <protection locked="0"/>
    </xf>
    <xf numFmtId="177" fontId="38" fillId="2" borderId="87" xfId="0" applyNumberFormat="1" applyFont="1" applyFill="1" applyBorder="1" applyAlignment="1" applyProtection="1">
      <alignment horizontal="center" vertical="center" wrapText="1"/>
    </xf>
    <xf numFmtId="177" fontId="38" fillId="2" borderId="91" xfId="0" applyNumberFormat="1" applyFont="1" applyFill="1" applyBorder="1" applyAlignment="1" applyProtection="1">
      <alignment horizontal="center" vertical="center" wrapText="1"/>
    </xf>
    <xf numFmtId="177" fontId="38" fillId="2" borderId="87" xfId="8" applyNumberFormat="1" applyFont="1" applyFill="1" applyBorder="1" applyAlignment="1" applyProtection="1">
      <alignment horizontal="center" vertical="center" wrapText="1"/>
    </xf>
    <xf numFmtId="177" fontId="38" fillId="2" borderId="91" xfId="8" applyNumberFormat="1" applyFont="1" applyFill="1" applyBorder="1" applyAlignment="1" applyProtection="1">
      <alignment horizontal="center" vertical="center" wrapText="1"/>
    </xf>
    <xf numFmtId="0" fontId="37" fillId="5" borderId="1" xfId="0" applyFont="1" applyFill="1" applyBorder="1" applyAlignment="1" applyProtection="1">
      <alignment horizontal="center" vertical="center"/>
      <protection locked="0"/>
    </xf>
    <xf numFmtId="0" fontId="37" fillId="5" borderId="3" xfId="0" applyFont="1" applyFill="1" applyBorder="1" applyAlignment="1" applyProtection="1">
      <alignment horizontal="center" vertical="center"/>
      <protection locked="0"/>
    </xf>
    <xf numFmtId="0" fontId="37" fillId="2" borderId="1" xfId="0" applyNumberFormat="1" applyFont="1" applyFill="1" applyBorder="1" applyAlignment="1" applyProtection="1">
      <alignment horizontal="center" vertical="center"/>
    </xf>
    <xf numFmtId="0" fontId="37" fillId="2" borderId="3" xfId="0" applyNumberFormat="1" applyFont="1" applyFill="1" applyBorder="1" applyAlignment="1" applyProtection="1">
      <alignment horizontal="center" vertical="center"/>
    </xf>
    <xf numFmtId="0" fontId="37" fillId="0" borderId="61" xfId="0" applyFont="1" applyFill="1" applyBorder="1" applyAlignment="1" applyProtection="1">
      <alignment horizontal="center" vertical="center"/>
    </xf>
    <xf numFmtId="0" fontId="37" fillId="0" borderId="70" xfId="0" applyFont="1" applyFill="1" applyBorder="1" applyAlignment="1" applyProtection="1">
      <alignment horizontal="center" vertical="center"/>
    </xf>
    <xf numFmtId="0" fontId="37" fillId="0" borderId="78" xfId="0" applyFont="1" applyFill="1" applyBorder="1" applyAlignment="1" applyProtection="1">
      <alignment horizontal="center" vertical="center"/>
    </xf>
    <xf numFmtId="0" fontId="37" fillId="0" borderId="62" xfId="0" applyFont="1" applyFill="1" applyBorder="1" applyAlignment="1" applyProtection="1">
      <alignment horizontal="center" vertical="center" wrapText="1"/>
    </xf>
    <xf numFmtId="0" fontId="37" fillId="0" borderId="63" xfId="0" applyFont="1" applyFill="1" applyBorder="1" applyAlignment="1" applyProtection="1">
      <alignment horizontal="center" vertical="center" wrapText="1"/>
    </xf>
    <xf numFmtId="0" fontId="37" fillId="0" borderId="0" xfId="0" applyFont="1" applyFill="1" applyBorder="1" applyAlignment="1" applyProtection="1">
      <alignment horizontal="center" vertical="center" wrapText="1"/>
    </xf>
    <xf numFmtId="0" fontId="37" fillId="0" borderId="14" xfId="0" applyFont="1" applyFill="1" applyBorder="1" applyAlignment="1" applyProtection="1">
      <alignment horizontal="center" vertical="center" wrapText="1"/>
    </xf>
    <xf numFmtId="0" fontId="37" fillId="0" borderId="79" xfId="0" applyFont="1" applyFill="1" applyBorder="1" applyAlignment="1" applyProtection="1">
      <alignment horizontal="center" vertical="center" wrapText="1"/>
    </xf>
    <xf numFmtId="0" fontId="37" fillId="0" borderId="80" xfId="0" applyFont="1" applyFill="1" applyBorder="1" applyAlignment="1" applyProtection="1">
      <alignment horizontal="center" vertical="center" wrapText="1"/>
    </xf>
    <xf numFmtId="0" fontId="37" fillId="0" borderId="64" xfId="0" applyFont="1" applyFill="1" applyBorder="1" applyAlignment="1" applyProtection="1">
      <alignment horizontal="center" vertical="center" wrapText="1"/>
    </xf>
    <xf numFmtId="0" fontId="37" fillId="0" borderId="13" xfId="0" applyFont="1" applyFill="1" applyBorder="1" applyAlignment="1" applyProtection="1">
      <alignment horizontal="center" vertical="center" wrapText="1"/>
    </xf>
    <xf numFmtId="0" fontId="37" fillId="0" borderId="81" xfId="0" applyFont="1" applyFill="1" applyBorder="1" applyAlignment="1" applyProtection="1">
      <alignment horizontal="center" vertical="center" wrapText="1"/>
    </xf>
    <xf numFmtId="0" fontId="37" fillId="0" borderId="65" xfId="0" applyFont="1" applyFill="1" applyBorder="1" applyAlignment="1" applyProtection="1">
      <alignment horizontal="center" vertical="center" wrapText="1"/>
    </xf>
    <xf numFmtId="0" fontId="37" fillId="0" borderId="71" xfId="0" applyFont="1" applyFill="1" applyBorder="1" applyAlignment="1" applyProtection="1">
      <alignment horizontal="center" vertical="center" wrapText="1"/>
    </xf>
    <xf numFmtId="0" fontId="37" fillId="0" borderId="82" xfId="0" applyFont="1" applyFill="1" applyBorder="1" applyAlignment="1" applyProtection="1">
      <alignment horizontal="center" vertical="center" wrapText="1"/>
    </xf>
    <xf numFmtId="0" fontId="37" fillId="0" borderId="66" xfId="0" quotePrefix="1" applyFont="1" applyFill="1" applyBorder="1" applyAlignment="1" applyProtection="1">
      <alignment horizontal="center" vertical="center"/>
    </xf>
    <xf numFmtId="0" fontId="37" fillId="0" borderId="62" xfId="0" applyFont="1" applyFill="1" applyBorder="1" applyAlignment="1" applyProtection="1">
      <alignment horizontal="center" vertical="center"/>
    </xf>
    <xf numFmtId="0" fontId="13" fillId="0" borderId="67" xfId="0" applyFont="1" applyFill="1" applyBorder="1" applyAlignment="1" applyProtection="1">
      <alignment horizontal="center" vertical="center" wrapText="1"/>
    </xf>
    <xf numFmtId="0" fontId="13" fillId="0" borderId="68" xfId="0" applyFont="1" applyFill="1" applyBorder="1" applyAlignment="1" applyProtection="1">
      <alignment horizontal="center" vertical="center" wrapText="1"/>
    </xf>
    <xf numFmtId="0" fontId="13" fillId="0" borderId="74" xfId="0" applyFont="1" applyFill="1" applyBorder="1" applyAlignment="1" applyProtection="1">
      <alignment horizontal="center" vertical="center" wrapText="1"/>
    </xf>
    <xf numFmtId="0" fontId="13" fillId="0" borderId="75" xfId="0" applyFont="1" applyFill="1" applyBorder="1" applyAlignment="1" applyProtection="1">
      <alignment horizontal="center" vertical="center" wrapText="1"/>
    </xf>
    <xf numFmtId="0" fontId="13" fillId="0" borderId="76" xfId="0" applyFont="1" applyFill="1" applyBorder="1" applyAlignment="1" applyProtection="1">
      <alignment horizontal="center" vertical="center" wrapText="1"/>
    </xf>
    <xf numFmtId="0" fontId="13" fillId="0" borderId="77" xfId="0" applyFont="1" applyFill="1" applyBorder="1" applyAlignment="1" applyProtection="1">
      <alignment horizontal="center" vertical="center" wrapText="1"/>
    </xf>
    <xf numFmtId="0" fontId="13" fillId="0" borderId="83"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37" fillId="0" borderId="69" xfId="0" applyFont="1" applyFill="1" applyBorder="1" applyAlignment="1" applyProtection="1">
      <alignment horizontal="center" vertical="center" wrapText="1"/>
    </xf>
    <xf numFmtId="0" fontId="37" fillId="0" borderId="61" xfId="0" applyFont="1" applyFill="1" applyBorder="1" applyAlignment="1" applyProtection="1">
      <alignment horizontal="center" vertical="center" wrapText="1"/>
    </xf>
    <xf numFmtId="0" fontId="37" fillId="0" borderId="72" xfId="0" applyFont="1" applyFill="1" applyBorder="1" applyAlignment="1" applyProtection="1">
      <alignment horizontal="center" vertical="center"/>
    </xf>
    <xf numFmtId="0" fontId="37" fillId="0" borderId="2" xfId="0" applyFont="1" applyFill="1" applyBorder="1" applyAlignment="1" applyProtection="1">
      <alignment horizontal="center" vertical="center"/>
    </xf>
    <xf numFmtId="0" fontId="37" fillId="0" borderId="73" xfId="0" applyFont="1" applyFill="1" applyBorder="1" applyAlignment="1" applyProtection="1">
      <alignment horizontal="center" vertical="center"/>
    </xf>
    <xf numFmtId="0" fontId="38" fillId="4" borderId="0" xfId="0" applyFont="1" applyFill="1" applyAlignment="1" applyProtection="1">
      <alignment horizontal="center" vertical="center"/>
      <protection locked="0"/>
    </xf>
    <xf numFmtId="0" fontId="38" fillId="5" borderId="0" xfId="0" applyFont="1" applyFill="1" applyAlignment="1" applyProtection="1">
      <alignment horizontal="center" vertical="center"/>
      <protection locked="0"/>
    </xf>
    <xf numFmtId="0" fontId="38" fillId="0" borderId="0" xfId="0" applyFont="1" applyFill="1" applyAlignment="1" applyProtection="1">
      <alignment horizontal="center" vertical="center"/>
    </xf>
    <xf numFmtId="0" fontId="37" fillId="4" borderId="45" xfId="0" applyFont="1" applyFill="1" applyBorder="1" applyAlignment="1" applyProtection="1">
      <alignment horizontal="center" vertical="center"/>
      <protection locked="0"/>
    </xf>
    <xf numFmtId="0" fontId="23" fillId="0" borderId="40" xfId="5" applyFont="1" applyBorder="1" applyAlignment="1">
      <alignment horizontal="center" vertical="center"/>
    </xf>
    <xf numFmtId="0" fontId="23" fillId="0" borderId="1" xfId="5" applyFont="1" applyBorder="1" applyAlignment="1">
      <alignment horizontal="center" vertical="center"/>
    </xf>
    <xf numFmtId="0" fontId="23" fillId="0" borderId="2" xfId="5" applyFont="1" applyBorder="1" applyAlignment="1">
      <alignment horizontal="center" vertical="center"/>
    </xf>
    <xf numFmtId="0" fontId="23" fillId="0" borderId="3" xfId="5" applyFont="1" applyBorder="1" applyAlignment="1">
      <alignment horizontal="center" vertical="center"/>
    </xf>
    <xf numFmtId="176" fontId="23" fillId="0" borderId="1" xfId="5" applyNumberFormat="1" applyFont="1" applyBorder="1" applyAlignment="1">
      <alignment horizontal="center" vertical="center"/>
    </xf>
    <xf numFmtId="176" fontId="23" fillId="0" borderId="2" xfId="5" applyNumberFormat="1" applyFont="1" applyBorder="1" applyAlignment="1">
      <alignment horizontal="center" vertical="center"/>
    </xf>
    <xf numFmtId="176" fontId="23" fillId="0" borderId="3" xfId="5" applyNumberFormat="1" applyFont="1" applyBorder="1" applyAlignment="1">
      <alignment horizontal="center" vertical="center"/>
    </xf>
    <xf numFmtId="181" fontId="23" fillId="2" borderId="1" xfId="5" applyNumberFormat="1" applyFont="1" applyFill="1" applyBorder="1" applyAlignment="1">
      <alignment horizontal="center" vertical="center"/>
    </xf>
    <xf numFmtId="181" fontId="23" fillId="2" borderId="2" xfId="5" applyNumberFormat="1" applyFont="1" applyFill="1" applyBorder="1" applyAlignment="1">
      <alignment horizontal="center" vertical="center"/>
    </xf>
    <xf numFmtId="181" fontId="23" fillId="2" borderId="3" xfId="5" applyNumberFormat="1" applyFont="1" applyFill="1" applyBorder="1" applyAlignment="1">
      <alignment horizontal="center" vertical="center"/>
    </xf>
    <xf numFmtId="0" fontId="23" fillId="5" borderId="1" xfId="5" applyFont="1" applyFill="1" applyBorder="1" applyAlignment="1" applyProtection="1">
      <alignment horizontal="center" vertical="center"/>
      <protection locked="0"/>
    </xf>
    <xf numFmtId="0" fontId="23" fillId="5" borderId="3" xfId="5" applyFont="1" applyFill="1" applyBorder="1" applyAlignment="1" applyProtection="1">
      <alignment horizontal="center" vertical="center"/>
      <protection locked="0"/>
    </xf>
    <xf numFmtId="179" fontId="23" fillId="0" borderId="1" xfId="5" applyNumberFormat="1" applyFont="1" applyBorder="1" applyAlignment="1">
      <alignment horizontal="center" vertical="center"/>
    </xf>
    <xf numFmtId="179" fontId="23" fillId="0" borderId="2" xfId="5" applyNumberFormat="1" applyFont="1" applyBorder="1" applyAlignment="1">
      <alignment horizontal="center" vertical="center"/>
    </xf>
    <xf numFmtId="179" fontId="23" fillId="0" borderId="3" xfId="5" applyNumberFormat="1" applyFont="1" applyBorder="1" applyAlignment="1">
      <alignment horizontal="center" vertical="center"/>
    </xf>
    <xf numFmtId="180" fontId="23" fillId="2" borderId="0" xfId="5" applyNumberFormat="1" applyFont="1" applyFill="1" applyAlignment="1">
      <alignment horizontal="center" vertical="center"/>
    </xf>
    <xf numFmtId="0" fontId="23" fillId="2" borderId="0" xfId="5" applyFont="1" applyFill="1" applyAlignment="1">
      <alignment horizontal="center" vertical="center"/>
    </xf>
    <xf numFmtId="0" fontId="23" fillId="2" borderId="0" xfId="5" applyFont="1" applyFill="1" applyAlignment="1">
      <alignment horizontal="right" vertical="center"/>
    </xf>
    <xf numFmtId="179" fontId="23" fillId="0" borderId="1" xfId="5" applyNumberFormat="1" applyFont="1" applyBorder="1" applyAlignment="1">
      <alignment horizontal="right" vertical="center"/>
    </xf>
    <xf numFmtId="179" fontId="23" fillId="0" borderId="3" xfId="5" applyNumberFormat="1" applyFont="1" applyBorder="1" applyAlignment="1">
      <alignment horizontal="right" vertical="center"/>
    </xf>
    <xf numFmtId="179" fontId="23" fillId="0" borderId="1" xfId="6" applyNumberFormat="1" applyFont="1" applyFill="1" applyBorder="1" applyAlignment="1" applyProtection="1">
      <alignment horizontal="right" vertical="center"/>
    </xf>
    <xf numFmtId="179" fontId="23" fillId="0" borderId="3" xfId="6" applyNumberFormat="1" applyFont="1" applyFill="1" applyBorder="1" applyAlignment="1" applyProtection="1">
      <alignment horizontal="right" vertical="center"/>
    </xf>
    <xf numFmtId="179" fontId="23" fillId="5" borderId="1" xfId="5" applyNumberFormat="1" applyFont="1" applyFill="1" applyBorder="1" applyAlignment="1" applyProtection="1">
      <alignment horizontal="right" vertical="center"/>
      <protection locked="0"/>
    </xf>
    <xf numFmtId="179" fontId="23" fillId="5" borderId="3" xfId="5" applyNumberFormat="1" applyFont="1" applyFill="1" applyBorder="1" applyAlignment="1" applyProtection="1">
      <alignment horizontal="right" vertical="center"/>
      <protection locked="0"/>
    </xf>
    <xf numFmtId="0" fontId="23" fillId="0" borderId="0" xfId="5" applyFont="1" applyAlignment="1">
      <alignment horizontal="center" vertical="center"/>
    </xf>
    <xf numFmtId="0" fontId="24" fillId="0" borderId="0" xfId="5" applyFont="1" applyAlignment="1">
      <alignment horizontal="center" vertical="center" wrapText="1"/>
    </xf>
    <xf numFmtId="0" fontId="2" fillId="5" borderId="72" xfId="5" applyFont="1" applyFill="1" applyBorder="1" applyAlignment="1" applyProtection="1">
      <alignment horizontal="left" vertical="center" wrapText="1"/>
      <protection locked="0"/>
    </xf>
    <xf numFmtId="0" fontId="2" fillId="5" borderId="2" xfId="5" applyFont="1" applyFill="1" applyBorder="1" applyAlignment="1" applyProtection="1">
      <alignment horizontal="left" vertical="center" wrapText="1"/>
      <protection locked="0"/>
    </xf>
    <xf numFmtId="0" fontId="2" fillId="5" borderId="73" xfId="5" applyFont="1" applyFill="1" applyBorder="1" applyAlignment="1" applyProtection="1">
      <alignment horizontal="left" vertical="center" wrapText="1"/>
      <protection locked="0"/>
    </xf>
    <xf numFmtId="0" fontId="24" fillId="4" borderId="100" xfId="5" applyFont="1" applyFill="1" applyBorder="1" applyAlignment="1" applyProtection="1">
      <alignment horizontal="center" vertical="center" wrapText="1"/>
      <protection locked="0"/>
    </xf>
    <xf numFmtId="0" fontId="24" fillId="4" borderId="101" xfId="5" applyFont="1" applyFill="1" applyBorder="1" applyAlignment="1" applyProtection="1">
      <alignment horizontal="center" vertical="center" wrapText="1"/>
      <protection locked="0"/>
    </xf>
    <xf numFmtId="0" fontId="2" fillId="4" borderId="102" xfId="5" applyFont="1" applyFill="1" applyBorder="1" applyAlignment="1" applyProtection="1">
      <alignment horizontal="center" vertical="center" wrapText="1"/>
      <protection locked="0"/>
    </xf>
    <xf numFmtId="0" fontId="2" fillId="4" borderId="101" xfId="5" applyFont="1" applyFill="1" applyBorder="1" applyAlignment="1" applyProtection="1">
      <alignment horizontal="center" vertical="center" wrapText="1"/>
      <protection locked="0"/>
    </xf>
    <xf numFmtId="0" fontId="2" fillId="4" borderId="102" xfId="5" applyFont="1" applyFill="1" applyBorder="1" applyAlignment="1" applyProtection="1">
      <alignment horizontal="center" vertical="center" shrinkToFit="1"/>
      <protection locked="0"/>
    </xf>
    <xf numFmtId="0" fontId="2" fillId="4" borderId="103" xfId="5" applyFont="1" applyFill="1" applyBorder="1" applyAlignment="1" applyProtection="1">
      <alignment horizontal="center" vertical="center" shrinkToFit="1"/>
      <protection locked="0"/>
    </xf>
    <xf numFmtId="0" fontId="2" fillId="4" borderId="101" xfId="5" applyFont="1" applyFill="1" applyBorder="1" applyAlignment="1" applyProtection="1">
      <alignment horizontal="center" vertical="center" shrinkToFit="1"/>
      <protection locked="0"/>
    </xf>
    <xf numFmtId="0" fontId="2" fillId="5" borderId="102" xfId="5" applyFont="1" applyFill="1" applyBorder="1" applyAlignment="1" applyProtection="1">
      <alignment horizontal="center" vertical="center" wrapText="1"/>
      <protection locked="0"/>
    </xf>
    <xf numFmtId="0" fontId="2" fillId="5" borderId="103" xfId="5" applyFont="1" applyFill="1" applyBorder="1" applyAlignment="1" applyProtection="1">
      <alignment horizontal="center" vertical="center" wrapText="1"/>
      <protection locked="0"/>
    </xf>
    <xf numFmtId="0" fontId="2" fillId="5" borderId="104" xfId="5" applyFont="1" applyFill="1" applyBorder="1" applyAlignment="1" applyProtection="1">
      <alignment horizontal="center" vertical="center" wrapText="1"/>
      <protection locked="0"/>
    </xf>
    <xf numFmtId="177" fontId="21" fillId="2" borderId="100" xfId="5" applyNumberFormat="1" applyFont="1" applyFill="1" applyBorder="1" applyAlignment="1">
      <alignment horizontal="center" vertical="center" wrapText="1"/>
    </xf>
    <xf numFmtId="177" fontId="21" fillId="2" borderId="104" xfId="5" applyNumberFormat="1" applyFont="1" applyFill="1" applyBorder="1" applyAlignment="1">
      <alignment horizontal="center" vertical="center" wrapText="1"/>
    </xf>
    <xf numFmtId="177" fontId="21" fillId="2" borderId="100" xfId="6" applyNumberFormat="1" applyFont="1" applyFill="1" applyBorder="1" applyAlignment="1" applyProtection="1">
      <alignment horizontal="center" vertical="center" wrapText="1"/>
    </xf>
    <xf numFmtId="177" fontId="21" fillId="2" borderId="104" xfId="6" applyNumberFormat="1" applyFont="1" applyFill="1" applyBorder="1" applyAlignment="1" applyProtection="1">
      <alignment horizontal="center" vertical="center" wrapText="1"/>
    </xf>
    <xf numFmtId="0" fontId="2" fillId="5" borderId="100" xfId="5" applyFont="1" applyFill="1" applyBorder="1" applyAlignment="1" applyProtection="1">
      <alignment horizontal="left" vertical="center" wrapText="1"/>
      <protection locked="0"/>
    </xf>
    <xf numFmtId="0" fontId="2" fillId="5" borderId="103" xfId="5" applyFont="1" applyFill="1" applyBorder="1" applyAlignment="1" applyProtection="1">
      <alignment horizontal="left" vertical="center" wrapText="1"/>
      <protection locked="0"/>
    </xf>
    <xf numFmtId="0" fontId="2" fillId="5" borderId="104" xfId="5" applyFont="1" applyFill="1" applyBorder="1" applyAlignment="1" applyProtection="1">
      <alignment horizontal="left" vertical="center" wrapText="1"/>
      <protection locked="0"/>
    </xf>
    <xf numFmtId="0" fontId="24" fillId="4" borderId="72" xfId="5" applyFont="1" applyFill="1" applyBorder="1" applyAlignment="1" applyProtection="1">
      <alignment horizontal="center" vertical="center" wrapText="1"/>
      <protection locked="0"/>
    </xf>
    <xf numFmtId="0" fontId="24" fillId="4" borderId="3" xfId="5" applyFont="1" applyFill="1" applyBorder="1" applyAlignment="1" applyProtection="1">
      <alignment horizontal="center" vertical="center" wrapText="1"/>
      <protection locked="0"/>
    </xf>
    <xf numFmtId="0" fontId="2" fillId="4" borderId="1" xfId="5" applyFont="1" applyFill="1" applyBorder="1" applyAlignment="1" applyProtection="1">
      <alignment horizontal="center" vertical="center" wrapText="1"/>
      <protection locked="0"/>
    </xf>
    <xf numFmtId="0" fontId="2" fillId="4" borderId="3" xfId="5" applyFont="1" applyFill="1" applyBorder="1" applyAlignment="1" applyProtection="1">
      <alignment horizontal="center" vertical="center" wrapText="1"/>
      <protection locked="0"/>
    </xf>
    <xf numFmtId="0" fontId="2" fillId="4" borderId="1" xfId="5" applyFont="1" applyFill="1" applyBorder="1" applyAlignment="1" applyProtection="1">
      <alignment horizontal="center" vertical="center" shrinkToFit="1"/>
      <protection locked="0"/>
    </xf>
    <xf numFmtId="0" fontId="2" fillId="4" borderId="2" xfId="5" applyFont="1" applyFill="1" applyBorder="1" applyAlignment="1" applyProtection="1">
      <alignment horizontal="center" vertical="center" shrinkToFit="1"/>
      <protection locked="0"/>
    </xf>
    <xf numFmtId="0" fontId="2" fillId="4" borderId="3" xfId="5" applyFont="1" applyFill="1" applyBorder="1" applyAlignment="1" applyProtection="1">
      <alignment horizontal="center" vertical="center" shrinkToFit="1"/>
      <protection locked="0"/>
    </xf>
    <xf numFmtId="0" fontId="2" fillId="5" borderId="1" xfId="5" applyFont="1" applyFill="1" applyBorder="1" applyAlignment="1" applyProtection="1">
      <alignment horizontal="center" vertical="center" wrapText="1"/>
      <protection locked="0"/>
    </xf>
    <xf numFmtId="0" fontId="2" fillId="5" borderId="2" xfId="5" applyFont="1" applyFill="1" applyBorder="1" applyAlignment="1" applyProtection="1">
      <alignment horizontal="center" vertical="center" wrapText="1"/>
      <protection locked="0"/>
    </xf>
    <xf numFmtId="0" fontId="2" fillId="5" borderId="73" xfId="5" applyFont="1" applyFill="1" applyBorder="1" applyAlignment="1" applyProtection="1">
      <alignment horizontal="center" vertical="center" wrapText="1"/>
      <protection locked="0"/>
    </xf>
    <xf numFmtId="177" fontId="21" fillId="2" borderId="72" xfId="5" applyNumberFormat="1" applyFont="1" applyFill="1" applyBorder="1" applyAlignment="1">
      <alignment horizontal="center" vertical="center" wrapText="1"/>
    </xf>
    <xf numFmtId="177" fontId="21" fillId="2" borderId="73" xfId="5" applyNumberFormat="1" applyFont="1" applyFill="1" applyBorder="1" applyAlignment="1">
      <alignment horizontal="center" vertical="center" wrapText="1"/>
    </xf>
    <xf numFmtId="177" fontId="21" fillId="2" borderId="72" xfId="6" applyNumberFormat="1" applyFont="1" applyFill="1" applyBorder="1" applyAlignment="1" applyProtection="1">
      <alignment horizontal="center" vertical="center" wrapText="1"/>
    </xf>
    <xf numFmtId="177" fontId="21" fillId="2" borderId="73" xfId="6" applyNumberFormat="1" applyFont="1" applyFill="1" applyBorder="1" applyAlignment="1" applyProtection="1">
      <alignment horizontal="center" vertical="center" wrapText="1"/>
    </xf>
    <xf numFmtId="0" fontId="2" fillId="5" borderId="87" xfId="5" applyFont="1" applyFill="1" applyBorder="1" applyAlignment="1" applyProtection="1">
      <alignment horizontal="left" vertical="center" wrapText="1"/>
      <protection locked="0"/>
    </xf>
    <xf numFmtId="0" fontId="2" fillId="5" borderId="90" xfId="5" applyFont="1" applyFill="1" applyBorder="1" applyAlignment="1" applyProtection="1">
      <alignment horizontal="left" vertical="center" wrapText="1"/>
      <protection locked="0"/>
    </xf>
    <xf numFmtId="0" fontId="2" fillId="5" borderId="91" xfId="5" applyFont="1" applyFill="1" applyBorder="1" applyAlignment="1" applyProtection="1">
      <alignment horizontal="left" vertical="center" wrapText="1"/>
      <protection locked="0"/>
    </xf>
    <xf numFmtId="0" fontId="24" fillId="4" borderId="87" xfId="5" applyFont="1" applyFill="1" applyBorder="1" applyAlignment="1" applyProtection="1">
      <alignment horizontal="center" vertical="center" wrapText="1"/>
      <protection locked="0"/>
    </xf>
    <xf numFmtId="0" fontId="24" fillId="4" borderId="88" xfId="5" applyFont="1" applyFill="1" applyBorder="1" applyAlignment="1" applyProtection="1">
      <alignment horizontal="center" vertical="center" wrapText="1"/>
      <protection locked="0"/>
    </xf>
    <xf numFmtId="0" fontId="2" fillId="4" borderId="89" xfId="5" applyFont="1" applyFill="1" applyBorder="1" applyAlignment="1" applyProtection="1">
      <alignment horizontal="center" vertical="center" wrapText="1"/>
      <protection locked="0"/>
    </xf>
    <xf numFmtId="0" fontId="2" fillId="4" borderId="88" xfId="5" applyFont="1" applyFill="1" applyBorder="1" applyAlignment="1" applyProtection="1">
      <alignment horizontal="center" vertical="center" wrapText="1"/>
      <protection locked="0"/>
    </xf>
    <xf numFmtId="0" fontId="2" fillId="4" borderId="89" xfId="5" applyFont="1" applyFill="1" applyBorder="1" applyAlignment="1" applyProtection="1">
      <alignment horizontal="center" vertical="center" shrinkToFit="1"/>
      <protection locked="0"/>
    </xf>
    <xf numFmtId="0" fontId="2" fillId="4" borderId="90" xfId="5" applyFont="1" applyFill="1" applyBorder="1" applyAlignment="1" applyProtection="1">
      <alignment horizontal="center" vertical="center" shrinkToFit="1"/>
      <protection locked="0"/>
    </xf>
    <xf numFmtId="0" fontId="2" fillId="4" borderId="88" xfId="5" applyFont="1" applyFill="1" applyBorder="1" applyAlignment="1" applyProtection="1">
      <alignment horizontal="center" vertical="center" shrinkToFit="1"/>
      <protection locked="0"/>
    </xf>
    <xf numFmtId="0" fontId="2" fillId="5" borderId="89" xfId="5" applyFont="1" applyFill="1" applyBorder="1" applyAlignment="1" applyProtection="1">
      <alignment horizontal="center" vertical="center" wrapText="1"/>
      <protection locked="0"/>
    </xf>
    <xf numFmtId="0" fontId="2" fillId="5" borderId="90" xfId="5" applyFont="1" applyFill="1" applyBorder="1" applyAlignment="1" applyProtection="1">
      <alignment horizontal="center" vertical="center" wrapText="1"/>
      <protection locked="0"/>
    </xf>
    <xf numFmtId="0" fontId="2" fillId="5" borderId="91" xfId="5" applyFont="1" applyFill="1" applyBorder="1" applyAlignment="1" applyProtection="1">
      <alignment horizontal="center" vertical="center" wrapText="1"/>
      <protection locked="0"/>
    </xf>
    <xf numFmtId="177" fontId="21" fillId="2" borderId="87" xfId="5" applyNumberFormat="1" applyFont="1" applyFill="1" applyBorder="1" applyAlignment="1">
      <alignment horizontal="center" vertical="center" wrapText="1"/>
    </xf>
    <xf numFmtId="177" fontId="21" fillId="2" borderId="91" xfId="5" applyNumberFormat="1" applyFont="1" applyFill="1" applyBorder="1" applyAlignment="1">
      <alignment horizontal="center" vertical="center" wrapText="1"/>
    </xf>
    <xf numFmtId="177" fontId="21" fillId="2" borderId="87" xfId="6" applyNumberFormat="1" applyFont="1" applyFill="1" applyBorder="1" applyAlignment="1" applyProtection="1">
      <alignment horizontal="center" vertical="center" wrapText="1"/>
    </xf>
    <xf numFmtId="177" fontId="21" fillId="2" borderId="91" xfId="6" applyNumberFormat="1" applyFont="1" applyFill="1" applyBorder="1" applyAlignment="1" applyProtection="1">
      <alignment horizontal="center" vertical="center" wrapText="1"/>
    </xf>
    <xf numFmtId="0" fontId="2" fillId="5" borderId="1" xfId="5" applyFont="1" applyFill="1" applyBorder="1" applyAlignment="1" applyProtection="1">
      <alignment horizontal="center" vertical="center"/>
      <protection locked="0"/>
    </xf>
    <xf numFmtId="0" fontId="2" fillId="5" borderId="3" xfId="5" applyFont="1" applyFill="1" applyBorder="1" applyAlignment="1" applyProtection="1">
      <alignment horizontal="center" vertical="center"/>
      <protection locked="0"/>
    </xf>
    <xf numFmtId="0" fontId="2" fillId="2" borderId="1" xfId="5" applyFont="1" applyFill="1" applyBorder="1" applyAlignment="1">
      <alignment horizontal="center" vertical="center"/>
    </xf>
    <xf numFmtId="0" fontId="2" fillId="2" borderId="3" xfId="5" applyFont="1" applyFill="1" applyBorder="1" applyAlignment="1">
      <alignment horizontal="center" vertical="center"/>
    </xf>
    <xf numFmtId="0" fontId="2" fillId="0" borderId="61" xfId="5" applyFont="1" applyBorder="1" applyAlignment="1">
      <alignment horizontal="center" vertical="center"/>
    </xf>
    <xf numFmtId="0" fontId="2" fillId="0" borderId="70" xfId="5" applyFont="1" applyBorder="1" applyAlignment="1">
      <alignment horizontal="center" vertical="center"/>
    </xf>
    <xf numFmtId="0" fontId="2" fillId="0" borderId="78" xfId="5" applyFont="1" applyBorder="1" applyAlignment="1">
      <alignment horizontal="center" vertical="center"/>
    </xf>
    <xf numFmtId="0" fontId="2" fillId="0" borderId="62" xfId="5" applyFont="1" applyBorder="1" applyAlignment="1">
      <alignment horizontal="center" vertical="center" wrapText="1"/>
    </xf>
    <xf numFmtId="0" fontId="2" fillId="0" borderId="63" xfId="5" applyFont="1" applyBorder="1" applyAlignment="1">
      <alignment horizontal="center" vertical="center" wrapText="1"/>
    </xf>
    <xf numFmtId="0" fontId="2" fillId="0" borderId="0" xfId="5" applyFont="1" applyAlignment="1">
      <alignment horizontal="center" vertical="center" wrapText="1"/>
    </xf>
    <xf numFmtId="0" fontId="2" fillId="0" borderId="14" xfId="5" applyFont="1" applyBorder="1" applyAlignment="1">
      <alignment horizontal="center" vertical="center" wrapText="1"/>
    </xf>
    <xf numFmtId="0" fontId="2" fillId="0" borderId="79" xfId="5" applyFont="1" applyBorder="1" applyAlignment="1">
      <alignment horizontal="center" vertical="center" wrapText="1"/>
    </xf>
    <xf numFmtId="0" fontId="2" fillId="0" borderId="80" xfId="5" applyFont="1" applyBorder="1" applyAlignment="1">
      <alignment horizontal="center" vertical="center" wrapText="1"/>
    </xf>
    <xf numFmtId="0" fontId="2" fillId="0" borderId="64"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81" xfId="5" applyFont="1" applyBorder="1" applyAlignment="1">
      <alignment horizontal="center" vertical="center" wrapText="1"/>
    </xf>
    <xf numFmtId="0" fontId="2" fillId="0" borderId="65" xfId="5" applyFont="1" applyBorder="1" applyAlignment="1">
      <alignment horizontal="center" vertical="center" wrapText="1"/>
    </xf>
    <xf numFmtId="0" fontId="2" fillId="0" borderId="71" xfId="5" applyFont="1" applyBorder="1" applyAlignment="1">
      <alignment horizontal="center" vertical="center" wrapText="1"/>
    </xf>
    <xf numFmtId="0" fontId="2" fillId="0" borderId="82" xfId="5" applyFont="1" applyBorder="1" applyAlignment="1">
      <alignment horizontal="center" vertical="center" wrapText="1"/>
    </xf>
    <xf numFmtId="0" fontId="2" fillId="0" borderId="66" xfId="5" quotePrefix="1" applyFont="1" applyBorder="1" applyAlignment="1">
      <alignment horizontal="center" vertical="center"/>
    </xf>
    <xf numFmtId="0" fontId="2" fillId="0" borderId="62" xfId="5" applyFont="1" applyBorder="1" applyAlignment="1">
      <alignment horizontal="center" vertical="center"/>
    </xf>
    <xf numFmtId="0" fontId="24" fillId="0" borderId="67" xfId="5" applyFont="1" applyBorder="1" applyAlignment="1">
      <alignment horizontal="center" vertical="center" wrapText="1"/>
    </xf>
    <xf numFmtId="0" fontId="24" fillId="0" borderId="68" xfId="5" applyFont="1" applyBorder="1" applyAlignment="1">
      <alignment horizontal="center" vertical="center" wrapText="1"/>
    </xf>
    <xf numFmtId="0" fontId="24" fillId="0" borderId="74" xfId="5" applyFont="1" applyBorder="1" applyAlignment="1">
      <alignment horizontal="center" vertical="center" wrapText="1"/>
    </xf>
    <xf numFmtId="0" fontId="24" fillId="0" borderId="75" xfId="5" applyFont="1" applyBorder="1" applyAlignment="1">
      <alignment horizontal="center" vertical="center" wrapText="1"/>
    </xf>
    <xf numFmtId="0" fontId="24" fillId="0" borderId="76" xfId="5" applyFont="1" applyBorder="1" applyAlignment="1">
      <alignment horizontal="center" vertical="center" wrapText="1"/>
    </xf>
    <xf numFmtId="0" fontId="24" fillId="0" borderId="77" xfId="5" applyFont="1" applyBorder="1" applyAlignment="1">
      <alignment horizontal="center" vertical="center" wrapText="1"/>
    </xf>
    <xf numFmtId="0" fontId="24" fillId="0" borderId="83" xfId="5" applyFont="1" applyBorder="1" applyAlignment="1">
      <alignment horizontal="center" vertical="center" wrapText="1"/>
    </xf>
    <xf numFmtId="0" fontId="24" fillId="0" borderId="85" xfId="5" applyFont="1" applyBorder="1" applyAlignment="1">
      <alignment horizontal="center" vertical="center" wrapText="1"/>
    </xf>
    <xf numFmtId="0" fontId="2" fillId="0" borderId="69" xfId="5" applyFont="1" applyBorder="1" applyAlignment="1">
      <alignment horizontal="center" vertical="center" wrapText="1"/>
    </xf>
    <xf numFmtId="0" fontId="2" fillId="0" borderId="61" xfId="5" applyFont="1" applyBorder="1" applyAlignment="1">
      <alignment horizontal="center" vertical="center" wrapText="1"/>
    </xf>
    <xf numFmtId="0" fontId="2" fillId="0" borderId="72" xfId="5" applyFont="1" applyBorder="1" applyAlignment="1">
      <alignment horizontal="center" vertical="center"/>
    </xf>
    <xf numFmtId="0" fontId="2" fillId="0" borderId="2" xfId="5" applyFont="1" applyBorder="1" applyAlignment="1">
      <alignment horizontal="center" vertical="center"/>
    </xf>
    <xf numFmtId="0" fontId="2" fillId="0" borderId="73" xfId="5" applyFont="1" applyBorder="1" applyAlignment="1">
      <alignment horizontal="center" vertical="center"/>
    </xf>
    <xf numFmtId="0" fontId="21" fillId="4" borderId="0" xfId="5" applyFont="1" applyFill="1" applyAlignment="1" applyProtection="1">
      <alignment horizontal="center" vertical="center"/>
      <protection locked="0"/>
    </xf>
    <xf numFmtId="0" fontId="21" fillId="5" borderId="0" xfId="5" applyFont="1" applyFill="1" applyAlignment="1" applyProtection="1">
      <alignment horizontal="center" vertical="center"/>
      <protection locked="0"/>
    </xf>
    <xf numFmtId="0" fontId="21" fillId="0" borderId="0" xfId="5" applyFont="1" applyAlignment="1">
      <alignment horizontal="center" vertical="center"/>
    </xf>
    <xf numFmtId="0" fontId="2" fillId="4" borderId="45" xfId="5" applyFont="1" applyFill="1" applyBorder="1" applyAlignment="1" applyProtection="1">
      <alignment horizontal="center" vertical="center"/>
      <protection locked="0"/>
    </xf>
    <xf numFmtId="0" fontId="2" fillId="5" borderId="33" xfId="5" applyFont="1" applyFill="1" applyBorder="1" applyAlignment="1" applyProtection="1">
      <alignment horizontal="center" vertical="center"/>
      <protection locked="0"/>
    </xf>
    <xf numFmtId="0" fontId="2" fillId="5" borderId="34" xfId="5" applyFont="1" applyFill="1" applyBorder="1" applyAlignment="1" applyProtection="1">
      <alignment horizontal="center" vertical="center"/>
      <protection locked="0"/>
    </xf>
    <xf numFmtId="0" fontId="24" fillId="2" borderId="0" xfId="5" applyFont="1" applyFill="1" applyAlignment="1">
      <alignment horizontal="left" vertical="center"/>
    </xf>
    <xf numFmtId="0" fontId="34" fillId="2" borderId="70" xfId="5" applyFont="1" applyFill="1" applyBorder="1" applyAlignment="1">
      <alignment horizontal="center" vertical="center"/>
    </xf>
    <xf numFmtId="0" fontId="34" fillId="2" borderId="78" xfId="5" applyFont="1" applyFill="1" applyBorder="1" applyAlignment="1">
      <alignment horizontal="center" vertical="center"/>
    </xf>
  </cellXfs>
  <cellStyles count="9">
    <cellStyle name="桁区切り" xfId="8" builtinId="6"/>
    <cellStyle name="桁区切り 3" xfId="6"/>
    <cellStyle name="標準" xfId="0" builtinId="0"/>
    <cellStyle name="標準 2" xfId="1"/>
    <cellStyle name="標準 2 2" xfId="3"/>
    <cellStyle name="標準 2 3" xfId="4"/>
    <cellStyle name="標準 2 3 2" xfId="7"/>
    <cellStyle name="標準 4" xfId="5"/>
    <cellStyle name="標準_加算別紙ss" xfId="2"/>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5</xdr:col>
      <xdr:colOff>2880360</xdr:colOff>
      <xdr:row>26</xdr:row>
      <xdr:rowOff>0</xdr:rowOff>
    </xdr:from>
    <xdr:to>
      <xdr:col>6</xdr:col>
      <xdr:colOff>467360</xdr:colOff>
      <xdr:row>26</xdr:row>
      <xdr:rowOff>0</xdr:rowOff>
    </xdr:to>
    <xdr:sp macro="" textlink="">
      <xdr:nvSpPr>
        <xdr:cNvPr id="2" name="Text Box 1"/>
        <xdr:cNvSpPr txBox="1"/>
      </xdr:nvSpPr>
      <xdr:spPr>
        <a:xfrm>
          <a:off x="6471285" y="643890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26</xdr:row>
      <xdr:rowOff>0</xdr:rowOff>
    </xdr:from>
    <xdr:to>
      <xdr:col>6</xdr:col>
      <xdr:colOff>467360</xdr:colOff>
      <xdr:row>26</xdr:row>
      <xdr:rowOff>0</xdr:rowOff>
    </xdr:to>
    <xdr:sp macro="" textlink="">
      <xdr:nvSpPr>
        <xdr:cNvPr id="3" name="Text Box 2"/>
        <xdr:cNvSpPr txBox="1"/>
      </xdr:nvSpPr>
      <xdr:spPr>
        <a:xfrm>
          <a:off x="6471285" y="643890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26</xdr:row>
      <xdr:rowOff>0</xdr:rowOff>
    </xdr:from>
    <xdr:to>
      <xdr:col>6</xdr:col>
      <xdr:colOff>467360</xdr:colOff>
      <xdr:row>26</xdr:row>
      <xdr:rowOff>0</xdr:rowOff>
    </xdr:to>
    <xdr:sp macro="" textlink="">
      <xdr:nvSpPr>
        <xdr:cNvPr id="4" name="Text Box 3"/>
        <xdr:cNvSpPr txBox="1"/>
      </xdr:nvSpPr>
      <xdr:spPr>
        <a:xfrm>
          <a:off x="6471285" y="643890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26</xdr:row>
      <xdr:rowOff>0</xdr:rowOff>
    </xdr:from>
    <xdr:to>
      <xdr:col>10</xdr:col>
      <xdr:colOff>323850</xdr:colOff>
      <xdr:row>26</xdr:row>
      <xdr:rowOff>0</xdr:rowOff>
    </xdr:to>
    <xdr:sp macro="" textlink="">
      <xdr:nvSpPr>
        <xdr:cNvPr id="5" name="Text Box 4"/>
        <xdr:cNvSpPr txBox="1"/>
      </xdr:nvSpPr>
      <xdr:spPr>
        <a:xfrm>
          <a:off x="11096625" y="64389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26</xdr:row>
      <xdr:rowOff>0</xdr:rowOff>
    </xdr:from>
    <xdr:to>
      <xdr:col>4</xdr:col>
      <xdr:colOff>2296160</xdr:colOff>
      <xdr:row>26</xdr:row>
      <xdr:rowOff>0</xdr:rowOff>
    </xdr:to>
    <xdr:sp macro="" textlink="">
      <xdr:nvSpPr>
        <xdr:cNvPr id="6" name="Text Box 5"/>
        <xdr:cNvSpPr txBox="1"/>
      </xdr:nvSpPr>
      <xdr:spPr>
        <a:xfrm>
          <a:off x="4656455" y="64389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26</xdr:row>
      <xdr:rowOff>0</xdr:rowOff>
    </xdr:from>
    <xdr:to>
      <xdr:col>1</xdr:col>
      <xdr:colOff>1553845</xdr:colOff>
      <xdr:row>26</xdr:row>
      <xdr:rowOff>0</xdr:rowOff>
    </xdr:to>
    <xdr:sp macro="" textlink="">
      <xdr:nvSpPr>
        <xdr:cNvPr id="7" name="Text Box 6"/>
        <xdr:cNvSpPr txBox="1"/>
      </xdr:nvSpPr>
      <xdr:spPr>
        <a:xfrm>
          <a:off x="647065" y="6438900"/>
          <a:ext cx="1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26</xdr:row>
      <xdr:rowOff>0</xdr:rowOff>
    </xdr:from>
    <xdr:to>
      <xdr:col>4</xdr:col>
      <xdr:colOff>2370455</xdr:colOff>
      <xdr:row>26</xdr:row>
      <xdr:rowOff>0</xdr:rowOff>
    </xdr:to>
    <xdr:sp macro="" textlink="">
      <xdr:nvSpPr>
        <xdr:cNvPr id="8" name="Text Box 7"/>
        <xdr:cNvSpPr txBox="1"/>
      </xdr:nvSpPr>
      <xdr:spPr>
        <a:xfrm>
          <a:off x="4736465" y="64389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26</xdr:row>
      <xdr:rowOff>0</xdr:rowOff>
    </xdr:from>
    <xdr:to>
      <xdr:col>4</xdr:col>
      <xdr:colOff>2370455</xdr:colOff>
      <xdr:row>26</xdr:row>
      <xdr:rowOff>0</xdr:rowOff>
    </xdr:to>
    <xdr:sp macro="" textlink="">
      <xdr:nvSpPr>
        <xdr:cNvPr id="9" name="Text Box 8"/>
        <xdr:cNvSpPr txBox="1"/>
      </xdr:nvSpPr>
      <xdr:spPr>
        <a:xfrm>
          <a:off x="4736465" y="64389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26</xdr:row>
      <xdr:rowOff>0</xdr:rowOff>
    </xdr:from>
    <xdr:to>
      <xdr:col>4</xdr:col>
      <xdr:colOff>2370455</xdr:colOff>
      <xdr:row>26</xdr:row>
      <xdr:rowOff>0</xdr:rowOff>
    </xdr:to>
    <xdr:sp macro="" textlink="">
      <xdr:nvSpPr>
        <xdr:cNvPr id="10" name="Text Box 9"/>
        <xdr:cNvSpPr txBox="1"/>
      </xdr:nvSpPr>
      <xdr:spPr>
        <a:xfrm>
          <a:off x="4736465" y="64389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26</xdr:row>
      <xdr:rowOff>0</xdr:rowOff>
    </xdr:from>
    <xdr:to>
      <xdr:col>0</xdr:col>
      <xdr:colOff>162560</xdr:colOff>
      <xdr:row>26</xdr:row>
      <xdr:rowOff>0</xdr:rowOff>
    </xdr:to>
    <xdr:sp macro="" textlink="">
      <xdr:nvSpPr>
        <xdr:cNvPr id="11" name="Text Box 10"/>
        <xdr:cNvSpPr txBox="1"/>
      </xdr:nvSpPr>
      <xdr:spPr>
        <a:xfrm>
          <a:off x="9525" y="6438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96</xdr:row>
      <xdr:rowOff>0</xdr:rowOff>
    </xdr:from>
    <xdr:to>
      <xdr:col>6</xdr:col>
      <xdr:colOff>467360</xdr:colOff>
      <xdr:row>96</xdr:row>
      <xdr:rowOff>0</xdr:rowOff>
    </xdr:to>
    <xdr:sp macro="" textlink="">
      <xdr:nvSpPr>
        <xdr:cNvPr id="12" name="Text Box 11"/>
        <xdr:cNvSpPr txBox="1"/>
      </xdr:nvSpPr>
      <xdr:spPr>
        <a:xfrm>
          <a:off x="6471285" y="2323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96</xdr:row>
      <xdr:rowOff>0</xdr:rowOff>
    </xdr:from>
    <xdr:to>
      <xdr:col>6</xdr:col>
      <xdr:colOff>467360</xdr:colOff>
      <xdr:row>96</xdr:row>
      <xdr:rowOff>0</xdr:rowOff>
    </xdr:to>
    <xdr:sp macro="" textlink="">
      <xdr:nvSpPr>
        <xdr:cNvPr id="13" name="Text Box 12"/>
        <xdr:cNvSpPr txBox="1"/>
      </xdr:nvSpPr>
      <xdr:spPr>
        <a:xfrm>
          <a:off x="6471285" y="2323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96</xdr:row>
      <xdr:rowOff>0</xdr:rowOff>
    </xdr:from>
    <xdr:to>
      <xdr:col>6</xdr:col>
      <xdr:colOff>467360</xdr:colOff>
      <xdr:row>96</xdr:row>
      <xdr:rowOff>0</xdr:rowOff>
    </xdr:to>
    <xdr:sp macro="" textlink="">
      <xdr:nvSpPr>
        <xdr:cNvPr id="14" name="Text Box 13"/>
        <xdr:cNvSpPr txBox="1"/>
      </xdr:nvSpPr>
      <xdr:spPr>
        <a:xfrm>
          <a:off x="6471285" y="2323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96</xdr:row>
      <xdr:rowOff>0</xdr:rowOff>
    </xdr:from>
    <xdr:to>
      <xdr:col>10</xdr:col>
      <xdr:colOff>323850</xdr:colOff>
      <xdr:row>96</xdr:row>
      <xdr:rowOff>0</xdr:rowOff>
    </xdr:to>
    <xdr:sp macro="" textlink="">
      <xdr:nvSpPr>
        <xdr:cNvPr id="15" name="Text Box 14"/>
        <xdr:cNvSpPr txBox="1"/>
      </xdr:nvSpPr>
      <xdr:spPr>
        <a:xfrm>
          <a:off x="11096625" y="2323147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99</xdr:row>
      <xdr:rowOff>0</xdr:rowOff>
    </xdr:from>
    <xdr:to>
      <xdr:col>4</xdr:col>
      <xdr:colOff>2296160</xdr:colOff>
      <xdr:row>99</xdr:row>
      <xdr:rowOff>0</xdr:rowOff>
    </xdr:to>
    <xdr:sp macro="" textlink="">
      <xdr:nvSpPr>
        <xdr:cNvPr id="16" name="Text Box 15"/>
        <xdr:cNvSpPr txBox="1"/>
      </xdr:nvSpPr>
      <xdr:spPr>
        <a:xfrm>
          <a:off x="4656455" y="239458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99</xdr:row>
      <xdr:rowOff>0</xdr:rowOff>
    </xdr:from>
    <xdr:to>
      <xdr:col>1</xdr:col>
      <xdr:colOff>1553845</xdr:colOff>
      <xdr:row>99</xdr:row>
      <xdr:rowOff>0</xdr:rowOff>
    </xdr:to>
    <xdr:sp macro="" textlink="">
      <xdr:nvSpPr>
        <xdr:cNvPr id="17" name="Text Box 16"/>
        <xdr:cNvSpPr txBox="1"/>
      </xdr:nvSpPr>
      <xdr:spPr>
        <a:xfrm>
          <a:off x="647065" y="23945850"/>
          <a:ext cx="1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99</xdr:row>
      <xdr:rowOff>0</xdr:rowOff>
    </xdr:from>
    <xdr:to>
      <xdr:col>4</xdr:col>
      <xdr:colOff>2370455</xdr:colOff>
      <xdr:row>99</xdr:row>
      <xdr:rowOff>0</xdr:rowOff>
    </xdr:to>
    <xdr:sp macro="" textlink="">
      <xdr:nvSpPr>
        <xdr:cNvPr id="18" name="Text Box 17"/>
        <xdr:cNvSpPr txBox="1"/>
      </xdr:nvSpPr>
      <xdr:spPr>
        <a:xfrm>
          <a:off x="4736465" y="239458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99</xdr:row>
      <xdr:rowOff>0</xdr:rowOff>
    </xdr:from>
    <xdr:to>
      <xdr:col>4</xdr:col>
      <xdr:colOff>2370455</xdr:colOff>
      <xdr:row>99</xdr:row>
      <xdr:rowOff>0</xdr:rowOff>
    </xdr:to>
    <xdr:sp macro="" textlink="">
      <xdr:nvSpPr>
        <xdr:cNvPr id="19" name="Text Box 18"/>
        <xdr:cNvSpPr txBox="1"/>
      </xdr:nvSpPr>
      <xdr:spPr>
        <a:xfrm>
          <a:off x="4736465" y="239458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99</xdr:row>
      <xdr:rowOff>0</xdr:rowOff>
    </xdr:from>
    <xdr:to>
      <xdr:col>4</xdr:col>
      <xdr:colOff>2370455</xdr:colOff>
      <xdr:row>99</xdr:row>
      <xdr:rowOff>0</xdr:rowOff>
    </xdr:to>
    <xdr:sp macro="" textlink="">
      <xdr:nvSpPr>
        <xdr:cNvPr id="20" name="Text Box 19"/>
        <xdr:cNvSpPr txBox="1"/>
      </xdr:nvSpPr>
      <xdr:spPr>
        <a:xfrm>
          <a:off x="4736465" y="239458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96</xdr:row>
      <xdr:rowOff>0</xdr:rowOff>
    </xdr:from>
    <xdr:to>
      <xdr:col>0</xdr:col>
      <xdr:colOff>162560</xdr:colOff>
      <xdr:row>96</xdr:row>
      <xdr:rowOff>0</xdr:rowOff>
    </xdr:to>
    <xdr:sp macro="" textlink="">
      <xdr:nvSpPr>
        <xdr:cNvPr id="21" name="Text Box 20"/>
        <xdr:cNvSpPr txBox="1"/>
      </xdr:nvSpPr>
      <xdr:spPr>
        <a:xfrm>
          <a:off x="9525" y="232314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370840</xdr:colOff>
      <xdr:row>96</xdr:row>
      <xdr:rowOff>0</xdr:rowOff>
    </xdr:from>
    <xdr:to>
      <xdr:col>6</xdr:col>
      <xdr:colOff>942975</xdr:colOff>
      <xdr:row>96</xdr:row>
      <xdr:rowOff>0</xdr:rowOff>
    </xdr:to>
    <xdr:sp macro="" textlink="">
      <xdr:nvSpPr>
        <xdr:cNvPr id="22" name="Text Box 21"/>
        <xdr:cNvSpPr txBox="1"/>
      </xdr:nvSpPr>
      <xdr:spPr>
        <a:xfrm>
          <a:off x="6838315" y="23231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1655445</xdr:colOff>
      <xdr:row>99</xdr:row>
      <xdr:rowOff>0</xdr:rowOff>
    </xdr:from>
    <xdr:to>
      <xdr:col>4</xdr:col>
      <xdr:colOff>2248535</xdr:colOff>
      <xdr:row>99</xdr:row>
      <xdr:rowOff>0</xdr:rowOff>
    </xdr:to>
    <xdr:sp macro="" textlink="">
      <xdr:nvSpPr>
        <xdr:cNvPr id="23" name="Text Box 22"/>
        <xdr:cNvSpPr txBox="1"/>
      </xdr:nvSpPr>
      <xdr:spPr>
        <a:xfrm>
          <a:off x="4579620" y="239458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96</xdr:row>
      <xdr:rowOff>0</xdr:rowOff>
    </xdr:from>
    <xdr:to>
      <xdr:col>6</xdr:col>
      <xdr:colOff>467360</xdr:colOff>
      <xdr:row>96</xdr:row>
      <xdr:rowOff>0</xdr:rowOff>
    </xdr:to>
    <xdr:sp macro="" textlink="">
      <xdr:nvSpPr>
        <xdr:cNvPr id="24" name="Text Box 23"/>
        <xdr:cNvSpPr txBox="1"/>
      </xdr:nvSpPr>
      <xdr:spPr>
        <a:xfrm>
          <a:off x="6471285" y="2323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99</xdr:row>
      <xdr:rowOff>0</xdr:rowOff>
    </xdr:from>
    <xdr:to>
      <xdr:col>4</xdr:col>
      <xdr:colOff>2370455</xdr:colOff>
      <xdr:row>99</xdr:row>
      <xdr:rowOff>0</xdr:rowOff>
    </xdr:to>
    <xdr:sp macro="" textlink="">
      <xdr:nvSpPr>
        <xdr:cNvPr id="25" name="Text Box 24"/>
        <xdr:cNvSpPr txBox="1"/>
      </xdr:nvSpPr>
      <xdr:spPr>
        <a:xfrm>
          <a:off x="4736465" y="239458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96</xdr:row>
      <xdr:rowOff>0</xdr:rowOff>
    </xdr:from>
    <xdr:to>
      <xdr:col>6</xdr:col>
      <xdr:colOff>467360</xdr:colOff>
      <xdr:row>96</xdr:row>
      <xdr:rowOff>0</xdr:rowOff>
    </xdr:to>
    <xdr:sp macro="" textlink="">
      <xdr:nvSpPr>
        <xdr:cNvPr id="26" name="Text Box 25"/>
        <xdr:cNvSpPr txBox="1"/>
      </xdr:nvSpPr>
      <xdr:spPr>
        <a:xfrm>
          <a:off x="6471285" y="2323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99</xdr:row>
      <xdr:rowOff>0</xdr:rowOff>
    </xdr:from>
    <xdr:to>
      <xdr:col>4</xdr:col>
      <xdr:colOff>2370455</xdr:colOff>
      <xdr:row>99</xdr:row>
      <xdr:rowOff>0</xdr:rowOff>
    </xdr:to>
    <xdr:sp macro="" textlink="">
      <xdr:nvSpPr>
        <xdr:cNvPr id="27" name="Text Box 26"/>
        <xdr:cNvSpPr txBox="1"/>
      </xdr:nvSpPr>
      <xdr:spPr>
        <a:xfrm>
          <a:off x="4736465" y="239458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71</xdr:row>
      <xdr:rowOff>0</xdr:rowOff>
    </xdr:from>
    <xdr:to>
      <xdr:col>0</xdr:col>
      <xdr:colOff>162560</xdr:colOff>
      <xdr:row>71</xdr:row>
      <xdr:rowOff>0</xdr:rowOff>
    </xdr:to>
    <xdr:sp macro="" textlink="">
      <xdr:nvSpPr>
        <xdr:cNvPr id="28" name="Text Box 27"/>
        <xdr:cNvSpPr txBox="1"/>
      </xdr:nvSpPr>
      <xdr:spPr>
        <a:xfrm>
          <a:off x="9525" y="172593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81</xdr:row>
      <xdr:rowOff>0</xdr:rowOff>
    </xdr:from>
    <xdr:to>
      <xdr:col>6</xdr:col>
      <xdr:colOff>467360</xdr:colOff>
      <xdr:row>81</xdr:row>
      <xdr:rowOff>0</xdr:rowOff>
    </xdr:to>
    <xdr:sp macro="" textlink="">
      <xdr:nvSpPr>
        <xdr:cNvPr id="29" name="Text Box 28"/>
        <xdr:cNvSpPr txBox="1"/>
      </xdr:nvSpPr>
      <xdr:spPr>
        <a:xfrm>
          <a:off x="6471285" y="1965960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81</xdr:row>
      <xdr:rowOff>0</xdr:rowOff>
    </xdr:from>
    <xdr:to>
      <xdr:col>6</xdr:col>
      <xdr:colOff>467360</xdr:colOff>
      <xdr:row>81</xdr:row>
      <xdr:rowOff>0</xdr:rowOff>
    </xdr:to>
    <xdr:sp macro="" textlink="">
      <xdr:nvSpPr>
        <xdr:cNvPr id="30" name="Text Box 29"/>
        <xdr:cNvSpPr txBox="1"/>
      </xdr:nvSpPr>
      <xdr:spPr>
        <a:xfrm>
          <a:off x="6471285" y="1965960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81</xdr:row>
      <xdr:rowOff>0</xdr:rowOff>
    </xdr:from>
    <xdr:to>
      <xdr:col>6</xdr:col>
      <xdr:colOff>467360</xdr:colOff>
      <xdr:row>81</xdr:row>
      <xdr:rowOff>0</xdr:rowOff>
    </xdr:to>
    <xdr:sp macro="" textlink="">
      <xdr:nvSpPr>
        <xdr:cNvPr id="31" name="Text Box 30"/>
        <xdr:cNvSpPr txBox="1"/>
      </xdr:nvSpPr>
      <xdr:spPr>
        <a:xfrm>
          <a:off x="6471285" y="1965960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81</xdr:row>
      <xdr:rowOff>0</xdr:rowOff>
    </xdr:from>
    <xdr:to>
      <xdr:col>10</xdr:col>
      <xdr:colOff>323850</xdr:colOff>
      <xdr:row>81</xdr:row>
      <xdr:rowOff>0</xdr:rowOff>
    </xdr:to>
    <xdr:sp macro="" textlink="">
      <xdr:nvSpPr>
        <xdr:cNvPr id="32" name="Text Box 31"/>
        <xdr:cNvSpPr txBox="1"/>
      </xdr:nvSpPr>
      <xdr:spPr>
        <a:xfrm>
          <a:off x="11096625" y="196596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95</xdr:row>
      <xdr:rowOff>0</xdr:rowOff>
    </xdr:from>
    <xdr:to>
      <xdr:col>4</xdr:col>
      <xdr:colOff>2296160</xdr:colOff>
      <xdr:row>95</xdr:row>
      <xdr:rowOff>0</xdr:rowOff>
    </xdr:to>
    <xdr:sp macro="" textlink="">
      <xdr:nvSpPr>
        <xdr:cNvPr id="33" name="Text Box 32"/>
        <xdr:cNvSpPr txBox="1"/>
      </xdr:nvSpPr>
      <xdr:spPr>
        <a:xfrm>
          <a:off x="4656455" y="229933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95</xdr:row>
      <xdr:rowOff>0</xdr:rowOff>
    </xdr:from>
    <xdr:to>
      <xdr:col>1</xdr:col>
      <xdr:colOff>1553845</xdr:colOff>
      <xdr:row>95</xdr:row>
      <xdr:rowOff>0</xdr:rowOff>
    </xdr:to>
    <xdr:sp macro="" textlink="">
      <xdr:nvSpPr>
        <xdr:cNvPr id="34" name="Text Box 33"/>
        <xdr:cNvSpPr txBox="1"/>
      </xdr:nvSpPr>
      <xdr:spPr>
        <a:xfrm>
          <a:off x="647065" y="22993350"/>
          <a:ext cx="1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95</xdr:row>
      <xdr:rowOff>0</xdr:rowOff>
    </xdr:from>
    <xdr:to>
      <xdr:col>4</xdr:col>
      <xdr:colOff>2370455</xdr:colOff>
      <xdr:row>95</xdr:row>
      <xdr:rowOff>0</xdr:rowOff>
    </xdr:to>
    <xdr:sp macro="" textlink="">
      <xdr:nvSpPr>
        <xdr:cNvPr id="35" name="Text Box 34"/>
        <xdr:cNvSpPr txBox="1"/>
      </xdr:nvSpPr>
      <xdr:spPr>
        <a:xfrm>
          <a:off x="4736465" y="22993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95</xdr:row>
      <xdr:rowOff>0</xdr:rowOff>
    </xdr:from>
    <xdr:to>
      <xdr:col>4</xdr:col>
      <xdr:colOff>2370455</xdr:colOff>
      <xdr:row>95</xdr:row>
      <xdr:rowOff>0</xdr:rowOff>
    </xdr:to>
    <xdr:sp macro="" textlink="">
      <xdr:nvSpPr>
        <xdr:cNvPr id="36" name="Text Box 35"/>
        <xdr:cNvSpPr txBox="1"/>
      </xdr:nvSpPr>
      <xdr:spPr>
        <a:xfrm>
          <a:off x="4736465" y="22993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95</xdr:row>
      <xdr:rowOff>0</xdr:rowOff>
    </xdr:from>
    <xdr:to>
      <xdr:col>4</xdr:col>
      <xdr:colOff>2370455</xdr:colOff>
      <xdr:row>95</xdr:row>
      <xdr:rowOff>0</xdr:rowOff>
    </xdr:to>
    <xdr:sp macro="" textlink="">
      <xdr:nvSpPr>
        <xdr:cNvPr id="37" name="Text Box 36"/>
        <xdr:cNvSpPr txBox="1"/>
      </xdr:nvSpPr>
      <xdr:spPr>
        <a:xfrm>
          <a:off x="4736465" y="22993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81</xdr:row>
      <xdr:rowOff>0</xdr:rowOff>
    </xdr:from>
    <xdr:to>
      <xdr:col>0</xdr:col>
      <xdr:colOff>162560</xdr:colOff>
      <xdr:row>81</xdr:row>
      <xdr:rowOff>0</xdr:rowOff>
    </xdr:to>
    <xdr:sp macro="" textlink="">
      <xdr:nvSpPr>
        <xdr:cNvPr id="38" name="Text Box 37"/>
        <xdr:cNvSpPr txBox="1"/>
      </xdr:nvSpPr>
      <xdr:spPr>
        <a:xfrm>
          <a:off x="9525" y="196596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95</xdr:row>
      <xdr:rowOff>0</xdr:rowOff>
    </xdr:from>
    <xdr:to>
      <xdr:col>0</xdr:col>
      <xdr:colOff>162560</xdr:colOff>
      <xdr:row>95</xdr:row>
      <xdr:rowOff>0</xdr:rowOff>
    </xdr:to>
    <xdr:sp macro="" textlink="">
      <xdr:nvSpPr>
        <xdr:cNvPr id="39" name="Text Box 38"/>
        <xdr:cNvSpPr txBox="1"/>
      </xdr:nvSpPr>
      <xdr:spPr>
        <a:xfrm>
          <a:off x="9525" y="22993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99</xdr:row>
      <xdr:rowOff>0</xdr:rowOff>
    </xdr:from>
    <xdr:to>
      <xdr:col>0</xdr:col>
      <xdr:colOff>162560</xdr:colOff>
      <xdr:row>99</xdr:row>
      <xdr:rowOff>0</xdr:rowOff>
    </xdr:to>
    <xdr:sp macro="" textlink="">
      <xdr:nvSpPr>
        <xdr:cNvPr id="40" name="Text Box 40"/>
        <xdr:cNvSpPr txBox="1"/>
      </xdr:nvSpPr>
      <xdr:spPr>
        <a:xfrm>
          <a:off x="9525" y="239458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99</xdr:row>
      <xdr:rowOff>0</xdr:rowOff>
    </xdr:from>
    <xdr:to>
      <xdr:col>6</xdr:col>
      <xdr:colOff>467360</xdr:colOff>
      <xdr:row>99</xdr:row>
      <xdr:rowOff>0</xdr:rowOff>
    </xdr:to>
    <xdr:sp macro="" textlink="">
      <xdr:nvSpPr>
        <xdr:cNvPr id="41" name="Text Box 41"/>
        <xdr:cNvSpPr txBox="1"/>
      </xdr:nvSpPr>
      <xdr:spPr>
        <a:xfrm>
          <a:off x="6471285" y="2394585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99</xdr:row>
      <xdr:rowOff>0</xdr:rowOff>
    </xdr:from>
    <xdr:to>
      <xdr:col>6</xdr:col>
      <xdr:colOff>467360</xdr:colOff>
      <xdr:row>99</xdr:row>
      <xdr:rowOff>0</xdr:rowOff>
    </xdr:to>
    <xdr:sp macro="" textlink="">
      <xdr:nvSpPr>
        <xdr:cNvPr id="42" name="Text Box 42"/>
        <xdr:cNvSpPr txBox="1"/>
      </xdr:nvSpPr>
      <xdr:spPr>
        <a:xfrm>
          <a:off x="6471285" y="2394585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99</xdr:row>
      <xdr:rowOff>0</xdr:rowOff>
    </xdr:from>
    <xdr:to>
      <xdr:col>6</xdr:col>
      <xdr:colOff>467360</xdr:colOff>
      <xdr:row>99</xdr:row>
      <xdr:rowOff>0</xdr:rowOff>
    </xdr:to>
    <xdr:sp macro="" textlink="">
      <xdr:nvSpPr>
        <xdr:cNvPr id="43" name="Text Box 43"/>
        <xdr:cNvSpPr txBox="1"/>
      </xdr:nvSpPr>
      <xdr:spPr>
        <a:xfrm>
          <a:off x="6471285" y="2394585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99</xdr:row>
      <xdr:rowOff>0</xdr:rowOff>
    </xdr:from>
    <xdr:to>
      <xdr:col>10</xdr:col>
      <xdr:colOff>323850</xdr:colOff>
      <xdr:row>99</xdr:row>
      <xdr:rowOff>0</xdr:rowOff>
    </xdr:to>
    <xdr:sp macro="" textlink="">
      <xdr:nvSpPr>
        <xdr:cNvPr id="44" name="Text Box 44"/>
        <xdr:cNvSpPr txBox="1"/>
      </xdr:nvSpPr>
      <xdr:spPr>
        <a:xfrm>
          <a:off x="11096625" y="239458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101</xdr:row>
      <xdr:rowOff>0</xdr:rowOff>
    </xdr:from>
    <xdr:to>
      <xdr:col>4</xdr:col>
      <xdr:colOff>2296160</xdr:colOff>
      <xdr:row>101</xdr:row>
      <xdr:rowOff>0</xdr:rowOff>
    </xdr:to>
    <xdr:sp macro="" textlink="">
      <xdr:nvSpPr>
        <xdr:cNvPr id="45" name="Text Box 45"/>
        <xdr:cNvSpPr txBox="1"/>
      </xdr:nvSpPr>
      <xdr:spPr>
        <a:xfrm>
          <a:off x="4656455" y="244221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102</xdr:row>
      <xdr:rowOff>0</xdr:rowOff>
    </xdr:from>
    <xdr:to>
      <xdr:col>1</xdr:col>
      <xdr:colOff>1553845</xdr:colOff>
      <xdr:row>102</xdr:row>
      <xdr:rowOff>0</xdr:rowOff>
    </xdr:to>
    <xdr:sp macro="" textlink="">
      <xdr:nvSpPr>
        <xdr:cNvPr id="46" name="Text Box 46"/>
        <xdr:cNvSpPr txBox="1"/>
      </xdr:nvSpPr>
      <xdr:spPr>
        <a:xfrm>
          <a:off x="647065" y="24660225"/>
          <a:ext cx="1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101</xdr:row>
      <xdr:rowOff>0</xdr:rowOff>
    </xdr:from>
    <xdr:to>
      <xdr:col>4</xdr:col>
      <xdr:colOff>2370455</xdr:colOff>
      <xdr:row>101</xdr:row>
      <xdr:rowOff>0</xdr:rowOff>
    </xdr:to>
    <xdr:sp macro="" textlink="">
      <xdr:nvSpPr>
        <xdr:cNvPr id="47" name="Text Box 47"/>
        <xdr:cNvSpPr txBox="1"/>
      </xdr:nvSpPr>
      <xdr:spPr>
        <a:xfrm>
          <a:off x="4736465" y="244221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101</xdr:row>
      <xdr:rowOff>0</xdr:rowOff>
    </xdr:from>
    <xdr:to>
      <xdr:col>4</xdr:col>
      <xdr:colOff>2370455</xdr:colOff>
      <xdr:row>101</xdr:row>
      <xdr:rowOff>0</xdr:rowOff>
    </xdr:to>
    <xdr:sp macro="" textlink="">
      <xdr:nvSpPr>
        <xdr:cNvPr id="48" name="Text Box 48"/>
        <xdr:cNvSpPr txBox="1"/>
      </xdr:nvSpPr>
      <xdr:spPr>
        <a:xfrm>
          <a:off x="4736465" y="244221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101</xdr:row>
      <xdr:rowOff>0</xdr:rowOff>
    </xdr:from>
    <xdr:to>
      <xdr:col>4</xdr:col>
      <xdr:colOff>2370455</xdr:colOff>
      <xdr:row>101</xdr:row>
      <xdr:rowOff>0</xdr:rowOff>
    </xdr:to>
    <xdr:sp macro="" textlink="">
      <xdr:nvSpPr>
        <xdr:cNvPr id="49" name="Text Box 49"/>
        <xdr:cNvSpPr txBox="1"/>
      </xdr:nvSpPr>
      <xdr:spPr>
        <a:xfrm>
          <a:off x="4736465" y="244221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99</xdr:row>
      <xdr:rowOff>0</xdr:rowOff>
    </xdr:from>
    <xdr:to>
      <xdr:col>0</xdr:col>
      <xdr:colOff>162560</xdr:colOff>
      <xdr:row>99</xdr:row>
      <xdr:rowOff>0</xdr:rowOff>
    </xdr:to>
    <xdr:sp macro="" textlink="">
      <xdr:nvSpPr>
        <xdr:cNvPr id="50" name="Text Box 50"/>
        <xdr:cNvSpPr txBox="1"/>
      </xdr:nvSpPr>
      <xdr:spPr>
        <a:xfrm>
          <a:off x="9525" y="239458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26</xdr:row>
      <xdr:rowOff>0</xdr:rowOff>
    </xdr:from>
    <xdr:to>
      <xdr:col>6</xdr:col>
      <xdr:colOff>467360</xdr:colOff>
      <xdr:row>26</xdr:row>
      <xdr:rowOff>0</xdr:rowOff>
    </xdr:to>
    <xdr:sp macro="" textlink="">
      <xdr:nvSpPr>
        <xdr:cNvPr id="51" name="Text Box 1"/>
        <xdr:cNvSpPr txBox="1"/>
      </xdr:nvSpPr>
      <xdr:spPr>
        <a:xfrm>
          <a:off x="6471285" y="643890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26</xdr:row>
      <xdr:rowOff>0</xdr:rowOff>
    </xdr:from>
    <xdr:to>
      <xdr:col>6</xdr:col>
      <xdr:colOff>467360</xdr:colOff>
      <xdr:row>26</xdr:row>
      <xdr:rowOff>0</xdr:rowOff>
    </xdr:to>
    <xdr:sp macro="" textlink="">
      <xdr:nvSpPr>
        <xdr:cNvPr id="52" name="Text Box 2"/>
        <xdr:cNvSpPr txBox="1"/>
      </xdr:nvSpPr>
      <xdr:spPr>
        <a:xfrm>
          <a:off x="6471285" y="643890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26</xdr:row>
      <xdr:rowOff>0</xdr:rowOff>
    </xdr:from>
    <xdr:to>
      <xdr:col>6</xdr:col>
      <xdr:colOff>467360</xdr:colOff>
      <xdr:row>26</xdr:row>
      <xdr:rowOff>0</xdr:rowOff>
    </xdr:to>
    <xdr:sp macro="" textlink="">
      <xdr:nvSpPr>
        <xdr:cNvPr id="53" name="Text Box 3"/>
        <xdr:cNvSpPr txBox="1"/>
      </xdr:nvSpPr>
      <xdr:spPr>
        <a:xfrm>
          <a:off x="6471285" y="643890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26</xdr:row>
      <xdr:rowOff>0</xdr:rowOff>
    </xdr:from>
    <xdr:to>
      <xdr:col>10</xdr:col>
      <xdr:colOff>323850</xdr:colOff>
      <xdr:row>26</xdr:row>
      <xdr:rowOff>0</xdr:rowOff>
    </xdr:to>
    <xdr:sp macro="" textlink="">
      <xdr:nvSpPr>
        <xdr:cNvPr id="54" name="Text Box 4"/>
        <xdr:cNvSpPr txBox="1"/>
      </xdr:nvSpPr>
      <xdr:spPr>
        <a:xfrm>
          <a:off x="11096625" y="64389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26</xdr:row>
      <xdr:rowOff>0</xdr:rowOff>
    </xdr:from>
    <xdr:to>
      <xdr:col>4</xdr:col>
      <xdr:colOff>2296160</xdr:colOff>
      <xdr:row>26</xdr:row>
      <xdr:rowOff>0</xdr:rowOff>
    </xdr:to>
    <xdr:sp macro="" textlink="">
      <xdr:nvSpPr>
        <xdr:cNvPr id="55" name="Text Box 5"/>
        <xdr:cNvSpPr txBox="1"/>
      </xdr:nvSpPr>
      <xdr:spPr>
        <a:xfrm>
          <a:off x="4656455" y="64389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26</xdr:row>
      <xdr:rowOff>0</xdr:rowOff>
    </xdr:from>
    <xdr:to>
      <xdr:col>1</xdr:col>
      <xdr:colOff>1553845</xdr:colOff>
      <xdr:row>26</xdr:row>
      <xdr:rowOff>0</xdr:rowOff>
    </xdr:to>
    <xdr:sp macro="" textlink="">
      <xdr:nvSpPr>
        <xdr:cNvPr id="56" name="Text Box 6"/>
        <xdr:cNvSpPr txBox="1"/>
      </xdr:nvSpPr>
      <xdr:spPr>
        <a:xfrm>
          <a:off x="647065" y="6438900"/>
          <a:ext cx="1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26</xdr:row>
      <xdr:rowOff>0</xdr:rowOff>
    </xdr:from>
    <xdr:to>
      <xdr:col>4</xdr:col>
      <xdr:colOff>2370455</xdr:colOff>
      <xdr:row>26</xdr:row>
      <xdr:rowOff>0</xdr:rowOff>
    </xdr:to>
    <xdr:sp macro="" textlink="">
      <xdr:nvSpPr>
        <xdr:cNvPr id="57" name="Text Box 7"/>
        <xdr:cNvSpPr txBox="1"/>
      </xdr:nvSpPr>
      <xdr:spPr>
        <a:xfrm>
          <a:off x="4736465" y="64389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26</xdr:row>
      <xdr:rowOff>0</xdr:rowOff>
    </xdr:from>
    <xdr:to>
      <xdr:col>4</xdr:col>
      <xdr:colOff>2370455</xdr:colOff>
      <xdr:row>26</xdr:row>
      <xdr:rowOff>0</xdr:rowOff>
    </xdr:to>
    <xdr:sp macro="" textlink="">
      <xdr:nvSpPr>
        <xdr:cNvPr id="58" name="Text Box 8"/>
        <xdr:cNvSpPr txBox="1"/>
      </xdr:nvSpPr>
      <xdr:spPr>
        <a:xfrm>
          <a:off x="4736465" y="64389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26</xdr:row>
      <xdr:rowOff>0</xdr:rowOff>
    </xdr:from>
    <xdr:to>
      <xdr:col>4</xdr:col>
      <xdr:colOff>2370455</xdr:colOff>
      <xdr:row>26</xdr:row>
      <xdr:rowOff>0</xdr:rowOff>
    </xdr:to>
    <xdr:sp macro="" textlink="">
      <xdr:nvSpPr>
        <xdr:cNvPr id="59" name="Text Box 9"/>
        <xdr:cNvSpPr txBox="1"/>
      </xdr:nvSpPr>
      <xdr:spPr>
        <a:xfrm>
          <a:off x="4736465" y="64389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26</xdr:row>
      <xdr:rowOff>0</xdr:rowOff>
    </xdr:from>
    <xdr:to>
      <xdr:col>0</xdr:col>
      <xdr:colOff>162560</xdr:colOff>
      <xdr:row>26</xdr:row>
      <xdr:rowOff>0</xdr:rowOff>
    </xdr:to>
    <xdr:sp macro="" textlink="">
      <xdr:nvSpPr>
        <xdr:cNvPr id="60" name="Text Box 10"/>
        <xdr:cNvSpPr txBox="1"/>
      </xdr:nvSpPr>
      <xdr:spPr>
        <a:xfrm>
          <a:off x="9525" y="6438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96</xdr:row>
      <xdr:rowOff>0</xdr:rowOff>
    </xdr:from>
    <xdr:to>
      <xdr:col>6</xdr:col>
      <xdr:colOff>467360</xdr:colOff>
      <xdr:row>96</xdr:row>
      <xdr:rowOff>0</xdr:rowOff>
    </xdr:to>
    <xdr:sp macro="" textlink="">
      <xdr:nvSpPr>
        <xdr:cNvPr id="61" name="Text Box 11"/>
        <xdr:cNvSpPr txBox="1"/>
      </xdr:nvSpPr>
      <xdr:spPr>
        <a:xfrm>
          <a:off x="6471285" y="2323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96</xdr:row>
      <xdr:rowOff>0</xdr:rowOff>
    </xdr:from>
    <xdr:to>
      <xdr:col>6</xdr:col>
      <xdr:colOff>467360</xdr:colOff>
      <xdr:row>96</xdr:row>
      <xdr:rowOff>0</xdr:rowOff>
    </xdr:to>
    <xdr:sp macro="" textlink="">
      <xdr:nvSpPr>
        <xdr:cNvPr id="62" name="Text Box 12"/>
        <xdr:cNvSpPr txBox="1"/>
      </xdr:nvSpPr>
      <xdr:spPr>
        <a:xfrm>
          <a:off x="6471285" y="2323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96</xdr:row>
      <xdr:rowOff>0</xdr:rowOff>
    </xdr:from>
    <xdr:to>
      <xdr:col>6</xdr:col>
      <xdr:colOff>467360</xdr:colOff>
      <xdr:row>96</xdr:row>
      <xdr:rowOff>0</xdr:rowOff>
    </xdr:to>
    <xdr:sp macro="" textlink="">
      <xdr:nvSpPr>
        <xdr:cNvPr id="63" name="Text Box 13"/>
        <xdr:cNvSpPr txBox="1"/>
      </xdr:nvSpPr>
      <xdr:spPr>
        <a:xfrm>
          <a:off x="6471285" y="2323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96</xdr:row>
      <xdr:rowOff>0</xdr:rowOff>
    </xdr:from>
    <xdr:to>
      <xdr:col>10</xdr:col>
      <xdr:colOff>323850</xdr:colOff>
      <xdr:row>96</xdr:row>
      <xdr:rowOff>0</xdr:rowOff>
    </xdr:to>
    <xdr:sp macro="" textlink="">
      <xdr:nvSpPr>
        <xdr:cNvPr id="64" name="Text Box 14"/>
        <xdr:cNvSpPr txBox="1"/>
      </xdr:nvSpPr>
      <xdr:spPr>
        <a:xfrm>
          <a:off x="11096625" y="2323147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99</xdr:row>
      <xdr:rowOff>0</xdr:rowOff>
    </xdr:from>
    <xdr:to>
      <xdr:col>4</xdr:col>
      <xdr:colOff>2296160</xdr:colOff>
      <xdr:row>99</xdr:row>
      <xdr:rowOff>0</xdr:rowOff>
    </xdr:to>
    <xdr:sp macro="" textlink="">
      <xdr:nvSpPr>
        <xdr:cNvPr id="65" name="Text Box 15"/>
        <xdr:cNvSpPr txBox="1"/>
      </xdr:nvSpPr>
      <xdr:spPr>
        <a:xfrm>
          <a:off x="4656455" y="239458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99</xdr:row>
      <xdr:rowOff>0</xdr:rowOff>
    </xdr:from>
    <xdr:to>
      <xdr:col>1</xdr:col>
      <xdr:colOff>1553845</xdr:colOff>
      <xdr:row>99</xdr:row>
      <xdr:rowOff>0</xdr:rowOff>
    </xdr:to>
    <xdr:sp macro="" textlink="">
      <xdr:nvSpPr>
        <xdr:cNvPr id="66" name="Text Box 16"/>
        <xdr:cNvSpPr txBox="1"/>
      </xdr:nvSpPr>
      <xdr:spPr>
        <a:xfrm>
          <a:off x="647065" y="23945850"/>
          <a:ext cx="1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99</xdr:row>
      <xdr:rowOff>0</xdr:rowOff>
    </xdr:from>
    <xdr:to>
      <xdr:col>4</xdr:col>
      <xdr:colOff>2370455</xdr:colOff>
      <xdr:row>99</xdr:row>
      <xdr:rowOff>0</xdr:rowOff>
    </xdr:to>
    <xdr:sp macro="" textlink="">
      <xdr:nvSpPr>
        <xdr:cNvPr id="67" name="Text Box 17"/>
        <xdr:cNvSpPr txBox="1"/>
      </xdr:nvSpPr>
      <xdr:spPr>
        <a:xfrm>
          <a:off x="4736465" y="239458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99</xdr:row>
      <xdr:rowOff>0</xdr:rowOff>
    </xdr:from>
    <xdr:to>
      <xdr:col>4</xdr:col>
      <xdr:colOff>2370455</xdr:colOff>
      <xdr:row>99</xdr:row>
      <xdr:rowOff>0</xdr:rowOff>
    </xdr:to>
    <xdr:sp macro="" textlink="">
      <xdr:nvSpPr>
        <xdr:cNvPr id="68" name="Text Box 18"/>
        <xdr:cNvSpPr txBox="1"/>
      </xdr:nvSpPr>
      <xdr:spPr>
        <a:xfrm>
          <a:off x="4736465" y="239458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99</xdr:row>
      <xdr:rowOff>0</xdr:rowOff>
    </xdr:from>
    <xdr:to>
      <xdr:col>4</xdr:col>
      <xdr:colOff>2370455</xdr:colOff>
      <xdr:row>99</xdr:row>
      <xdr:rowOff>0</xdr:rowOff>
    </xdr:to>
    <xdr:sp macro="" textlink="">
      <xdr:nvSpPr>
        <xdr:cNvPr id="69" name="Text Box 19"/>
        <xdr:cNvSpPr txBox="1"/>
      </xdr:nvSpPr>
      <xdr:spPr>
        <a:xfrm>
          <a:off x="4736465" y="239458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96</xdr:row>
      <xdr:rowOff>0</xdr:rowOff>
    </xdr:from>
    <xdr:to>
      <xdr:col>0</xdr:col>
      <xdr:colOff>162560</xdr:colOff>
      <xdr:row>96</xdr:row>
      <xdr:rowOff>0</xdr:rowOff>
    </xdr:to>
    <xdr:sp macro="" textlink="">
      <xdr:nvSpPr>
        <xdr:cNvPr id="70" name="Text Box 20"/>
        <xdr:cNvSpPr txBox="1"/>
      </xdr:nvSpPr>
      <xdr:spPr>
        <a:xfrm>
          <a:off x="9525" y="232314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370840</xdr:colOff>
      <xdr:row>96</xdr:row>
      <xdr:rowOff>0</xdr:rowOff>
    </xdr:from>
    <xdr:to>
      <xdr:col>6</xdr:col>
      <xdr:colOff>942975</xdr:colOff>
      <xdr:row>96</xdr:row>
      <xdr:rowOff>0</xdr:rowOff>
    </xdr:to>
    <xdr:sp macro="" textlink="">
      <xdr:nvSpPr>
        <xdr:cNvPr id="71" name="Text Box 21"/>
        <xdr:cNvSpPr txBox="1"/>
      </xdr:nvSpPr>
      <xdr:spPr>
        <a:xfrm>
          <a:off x="6838315" y="23231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1655445</xdr:colOff>
      <xdr:row>99</xdr:row>
      <xdr:rowOff>0</xdr:rowOff>
    </xdr:from>
    <xdr:to>
      <xdr:col>4</xdr:col>
      <xdr:colOff>2248535</xdr:colOff>
      <xdr:row>99</xdr:row>
      <xdr:rowOff>0</xdr:rowOff>
    </xdr:to>
    <xdr:sp macro="" textlink="">
      <xdr:nvSpPr>
        <xdr:cNvPr id="72" name="Text Box 22"/>
        <xdr:cNvSpPr txBox="1"/>
      </xdr:nvSpPr>
      <xdr:spPr>
        <a:xfrm>
          <a:off x="4579620" y="239458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96</xdr:row>
      <xdr:rowOff>0</xdr:rowOff>
    </xdr:from>
    <xdr:to>
      <xdr:col>6</xdr:col>
      <xdr:colOff>467360</xdr:colOff>
      <xdr:row>96</xdr:row>
      <xdr:rowOff>0</xdr:rowOff>
    </xdr:to>
    <xdr:sp macro="" textlink="">
      <xdr:nvSpPr>
        <xdr:cNvPr id="73" name="Text Box 23"/>
        <xdr:cNvSpPr txBox="1"/>
      </xdr:nvSpPr>
      <xdr:spPr>
        <a:xfrm>
          <a:off x="6471285" y="2323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99</xdr:row>
      <xdr:rowOff>0</xdr:rowOff>
    </xdr:from>
    <xdr:to>
      <xdr:col>4</xdr:col>
      <xdr:colOff>2370455</xdr:colOff>
      <xdr:row>99</xdr:row>
      <xdr:rowOff>0</xdr:rowOff>
    </xdr:to>
    <xdr:sp macro="" textlink="">
      <xdr:nvSpPr>
        <xdr:cNvPr id="74" name="Text Box 24"/>
        <xdr:cNvSpPr txBox="1"/>
      </xdr:nvSpPr>
      <xdr:spPr>
        <a:xfrm>
          <a:off x="4736465" y="239458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96</xdr:row>
      <xdr:rowOff>0</xdr:rowOff>
    </xdr:from>
    <xdr:to>
      <xdr:col>6</xdr:col>
      <xdr:colOff>467360</xdr:colOff>
      <xdr:row>96</xdr:row>
      <xdr:rowOff>0</xdr:rowOff>
    </xdr:to>
    <xdr:sp macro="" textlink="">
      <xdr:nvSpPr>
        <xdr:cNvPr id="75" name="Text Box 25"/>
        <xdr:cNvSpPr txBox="1"/>
      </xdr:nvSpPr>
      <xdr:spPr>
        <a:xfrm>
          <a:off x="6471285" y="2323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99</xdr:row>
      <xdr:rowOff>0</xdr:rowOff>
    </xdr:from>
    <xdr:to>
      <xdr:col>4</xdr:col>
      <xdr:colOff>2370455</xdr:colOff>
      <xdr:row>99</xdr:row>
      <xdr:rowOff>0</xdr:rowOff>
    </xdr:to>
    <xdr:sp macro="" textlink="">
      <xdr:nvSpPr>
        <xdr:cNvPr id="76" name="Text Box 26"/>
        <xdr:cNvSpPr txBox="1"/>
      </xdr:nvSpPr>
      <xdr:spPr>
        <a:xfrm>
          <a:off x="4736465" y="239458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71</xdr:row>
      <xdr:rowOff>0</xdr:rowOff>
    </xdr:from>
    <xdr:to>
      <xdr:col>0</xdr:col>
      <xdr:colOff>162560</xdr:colOff>
      <xdr:row>71</xdr:row>
      <xdr:rowOff>0</xdr:rowOff>
    </xdr:to>
    <xdr:sp macro="" textlink="">
      <xdr:nvSpPr>
        <xdr:cNvPr id="77" name="Text Box 27"/>
        <xdr:cNvSpPr txBox="1"/>
      </xdr:nvSpPr>
      <xdr:spPr>
        <a:xfrm>
          <a:off x="9525" y="172593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81</xdr:row>
      <xdr:rowOff>0</xdr:rowOff>
    </xdr:from>
    <xdr:to>
      <xdr:col>6</xdr:col>
      <xdr:colOff>467360</xdr:colOff>
      <xdr:row>81</xdr:row>
      <xdr:rowOff>0</xdr:rowOff>
    </xdr:to>
    <xdr:sp macro="" textlink="">
      <xdr:nvSpPr>
        <xdr:cNvPr id="78" name="Text Box 28"/>
        <xdr:cNvSpPr txBox="1"/>
      </xdr:nvSpPr>
      <xdr:spPr>
        <a:xfrm>
          <a:off x="6471285" y="1965960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81</xdr:row>
      <xdr:rowOff>0</xdr:rowOff>
    </xdr:from>
    <xdr:to>
      <xdr:col>6</xdr:col>
      <xdr:colOff>467360</xdr:colOff>
      <xdr:row>81</xdr:row>
      <xdr:rowOff>0</xdr:rowOff>
    </xdr:to>
    <xdr:sp macro="" textlink="">
      <xdr:nvSpPr>
        <xdr:cNvPr id="79" name="Text Box 29"/>
        <xdr:cNvSpPr txBox="1"/>
      </xdr:nvSpPr>
      <xdr:spPr>
        <a:xfrm>
          <a:off x="6471285" y="1965960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81</xdr:row>
      <xdr:rowOff>0</xdr:rowOff>
    </xdr:from>
    <xdr:to>
      <xdr:col>6</xdr:col>
      <xdr:colOff>467360</xdr:colOff>
      <xdr:row>81</xdr:row>
      <xdr:rowOff>0</xdr:rowOff>
    </xdr:to>
    <xdr:sp macro="" textlink="">
      <xdr:nvSpPr>
        <xdr:cNvPr id="80" name="Text Box 30"/>
        <xdr:cNvSpPr txBox="1"/>
      </xdr:nvSpPr>
      <xdr:spPr>
        <a:xfrm>
          <a:off x="6471285" y="1965960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81</xdr:row>
      <xdr:rowOff>0</xdr:rowOff>
    </xdr:from>
    <xdr:to>
      <xdr:col>10</xdr:col>
      <xdr:colOff>323850</xdr:colOff>
      <xdr:row>81</xdr:row>
      <xdr:rowOff>0</xdr:rowOff>
    </xdr:to>
    <xdr:sp macro="" textlink="">
      <xdr:nvSpPr>
        <xdr:cNvPr id="81" name="Text Box 31"/>
        <xdr:cNvSpPr txBox="1"/>
      </xdr:nvSpPr>
      <xdr:spPr>
        <a:xfrm>
          <a:off x="11096625" y="196596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95</xdr:row>
      <xdr:rowOff>0</xdr:rowOff>
    </xdr:from>
    <xdr:to>
      <xdr:col>4</xdr:col>
      <xdr:colOff>2296160</xdr:colOff>
      <xdr:row>95</xdr:row>
      <xdr:rowOff>0</xdr:rowOff>
    </xdr:to>
    <xdr:sp macro="" textlink="">
      <xdr:nvSpPr>
        <xdr:cNvPr id="82" name="Text Box 32"/>
        <xdr:cNvSpPr txBox="1"/>
      </xdr:nvSpPr>
      <xdr:spPr>
        <a:xfrm>
          <a:off x="4656455" y="229933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95</xdr:row>
      <xdr:rowOff>0</xdr:rowOff>
    </xdr:from>
    <xdr:to>
      <xdr:col>1</xdr:col>
      <xdr:colOff>1553845</xdr:colOff>
      <xdr:row>95</xdr:row>
      <xdr:rowOff>0</xdr:rowOff>
    </xdr:to>
    <xdr:sp macro="" textlink="">
      <xdr:nvSpPr>
        <xdr:cNvPr id="83" name="Text Box 33"/>
        <xdr:cNvSpPr txBox="1"/>
      </xdr:nvSpPr>
      <xdr:spPr>
        <a:xfrm>
          <a:off x="647065" y="22993350"/>
          <a:ext cx="1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95</xdr:row>
      <xdr:rowOff>0</xdr:rowOff>
    </xdr:from>
    <xdr:to>
      <xdr:col>4</xdr:col>
      <xdr:colOff>2370455</xdr:colOff>
      <xdr:row>95</xdr:row>
      <xdr:rowOff>0</xdr:rowOff>
    </xdr:to>
    <xdr:sp macro="" textlink="">
      <xdr:nvSpPr>
        <xdr:cNvPr id="84" name="Text Box 34"/>
        <xdr:cNvSpPr txBox="1"/>
      </xdr:nvSpPr>
      <xdr:spPr>
        <a:xfrm>
          <a:off x="4736465" y="22993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95</xdr:row>
      <xdr:rowOff>0</xdr:rowOff>
    </xdr:from>
    <xdr:to>
      <xdr:col>4</xdr:col>
      <xdr:colOff>2370455</xdr:colOff>
      <xdr:row>95</xdr:row>
      <xdr:rowOff>0</xdr:rowOff>
    </xdr:to>
    <xdr:sp macro="" textlink="">
      <xdr:nvSpPr>
        <xdr:cNvPr id="85" name="Text Box 35"/>
        <xdr:cNvSpPr txBox="1"/>
      </xdr:nvSpPr>
      <xdr:spPr>
        <a:xfrm>
          <a:off x="4736465" y="22993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95</xdr:row>
      <xdr:rowOff>0</xdr:rowOff>
    </xdr:from>
    <xdr:to>
      <xdr:col>4</xdr:col>
      <xdr:colOff>2370455</xdr:colOff>
      <xdr:row>95</xdr:row>
      <xdr:rowOff>0</xdr:rowOff>
    </xdr:to>
    <xdr:sp macro="" textlink="">
      <xdr:nvSpPr>
        <xdr:cNvPr id="86" name="Text Box 36"/>
        <xdr:cNvSpPr txBox="1"/>
      </xdr:nvSpPr>
      <xdr:spPr>
        <a:xfrm>
          <a:off x="4736465" y="22993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81</xdr:row>
      <xdr:rowOff>0</xdr:rowOff>
    </xdr:from>
    <xdr:to>
      <xdr:col>0</xdr:col>
      <xdr:colOff>162560</xdr:colOff>
      <xdr:row>81</xdr:row>
      <xdr:rowOff>0</xdr:rowOff>
    </xdr:to>
    <xdr:sp macro="" textlink="">
      <xdr:nvSpPr>
        <xdr:cNvPr id="87" name="Text Box 37"/>
        <xdr:cNvSpPr txBox="1"/>
      </xdr:nvSpPr>
      <xdr:spPr>
        <a:xfrm>
          <a:off x="9525" y="196596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95</xdr:row>
      <xdr:rowOff>0</xdr:rowOff>
    </xdr:from>
    <xdr:to>
      <xdr:col>0</xdr:col>
      <xdr:colOff>162560</xdr:colOff>
      <xdr:row>95</xdr:row>
      <xdr:rowOff>0</xdr:rowOff>
    </xdr:to>
    <xdr:sp macro="" textlink="">
      <xdr:nvSpPr>
        <xdr:cNvPr id="88" name="Text Box 38"/>
        <xdr:cNvSpPr txBox="1"/>
      </xdr:nvSpPr>
      <xdr:spPr>
        <a:xfrm>
          <a:off x="9525" y="22993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99</xdr:row>
      <xdr:rowOff>0</xdr:rowOff>
    </xdr:from>
    <xdr:to>
      <xdr:col>0</xdr:col>
      <xdr:colOff>162560</xdr:colOff>
      <xdr:row>99</xdr:row>
      <xdr:rowOff>0</xdr:rowOff>
    </xdr:to>
    <xdr:sp macro="" textlink="">
      <xdr:nvSpPr>
        <xdr:cNvPr id="89" name="Text Box 40"/>
        <xdr:cNvSpPr txBox="1"/>
      </xdr:nvSpPr>
      <xdr:spPr>
        <a:xfrm>
          <a:off x="9525" y="239458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99</xdr:row>
      <xdr:rowOff>0</xdr:rowOff>
    </xdr:from>
    <xdr:to>
      <xdr:col>6</xdr:col>
      <xdr:colOff>467360</xdr:colOff>
      <xdr:row>99</xdr:row>
      <xdr:rowOff>0</xdr:rowOff>
    </xdr:to>
    <xdr:sp macro="" textlink="">
      <xdr:nvSpPr>
        <xdr:cNvPr id="90" name="Text Box 41"/>
        <xdr:cNvSpPr txBox="1"/>
      </xdr:nvSpPr>
      <xdr:spPr>
        <a:xfrm>
          <a:off x="6471285" y="2394585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99</xdr:row>
      <xdr:rowOff>0</xdr:rowOff>
    </xdr:from>
    <xdr:to>
      <xdr:col>6</xdr:col>
      <xdr:colOff>467360</xdr:colOff>
      <xdr:row>99</xdr:row>
      <xdr:rowOff>0</xdr:rowOff>
    </xdr:to>
    <xdr:sp macro="" textlink="">
      <xdr:nvSpPr>
        <xdr:cNvPr id="91" name="Text Box 42"/>
        <xdr:cNvSpPr txBox="1"/>
      </xdr:nvSpPr>
      <xdr:spPr>
        <a:xfrm>
          <a:off x="6471285" y="2394585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99</xdr:row>
      <xdr:rowOff>0</xdr:rowOff>
    </xdr:from>
    <xdr:to>
      <xdr:col>6</xdr:col>
      <xdr:colOff>467360</xdr:colOff>
      <xdr:row>99</xdr:row>
      <xdr:rowOff>0</xdr:rowOff>
    </xdr:to>
    <xdr:sp macro="" textlink="">
      <xdr:nvSpPr>
        <xdr:cNvPr id="92" name="Text Box 43"/>
        <xdr:cNvSpPr txBox="1"/>
      </xdr:nvSpPr>
      <xdr:spPr>
        <a:xfrm>
          <a:off x="6471285" y="2394585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99</xdr:row>
      <xdr:rowOff>0</xdr:rowOff>
    </xdr:from>
    <xdr:to>
      <xdr:col>10</xdr:col>
      <xdr:colOff>323850</xdr:colOff>
      <xdr:row>99</xdr:row>
      <xdr:rowOff>0</xdr:rowOff>
    </xdr:to>
    <xdr:sp macro="" textlink="">
      <xdr:nvSpPr>
        <xdr:cNvPr id="93" name="Text Box 44"/>
        <xdr:cNvSpPr txBox="1"/>
      </xdr:nvSpPr>
      <xdr:spPr>
        <a:xfrm>
          <a:off x="11096625" y="239458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101</xdr:row>
      <xdr:rowOff>0</xdr:rowOff>
    </xdr:from>
    <xdr:to>
      <xdr:col>4</xdr:col>
      <xdr:colOff>2296160</xdr:colOff>
      <xdr:row>101</xdr:row>
      <xdr:rowOff>0</xdr:rowOff>
    </xdr:to>
    <xdr:sp macro="" textlink="">
      <xdr:nvSpPr>
        <xdr:cNvPr id="94" name="Text Box 45"/>
        <xdr:cNvSpPr txBox="1"/>
      </xdr:nvSpPr>
      <xdr:spPr>
        <a:xfrm>
          <a:off x="4656455" y="244221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102</xdr:row>
      <xdr:rowOff>0</xdr:rowOff>
    </xdr:from>
    <xdr:to>
      <xdr:col>1</xdr:col>
      <xdr:colOff>1553845</xdr:colOff>
      <xdr:row>102</xdr:row>
      <xdr:rowOff>0</xdr:rowOff>
    </xdr:to>
    <xdr:sp macro="" textlink="">
      <xdr:nvSpPr>
        <xdr:cNvPr id="95" name="Text Box 46"/>
        <xdr:cNvSpPr txBox="1"/>
      </xdr:nvSpPr>
      <xdr:spPr>
        <a:xfrm>
          <a:off x="647065" y="24660225"/>
          <a:ext cx="1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101</xdr:row>
      <xdr:rowOff>0</xdr:rowOff>
    </xdr:from>
    <xdr:to>
      <xdr:col>4</xdr:col>
      <xdr:colOff>2370455</xdr:colOff>
      <xdr:row>101</xdr:row>
      <xdr:rowOff>0</xdr:rowOff>
    </xdr:to>
    <xdr:sp macro="" textlink="">
      <xdr:nvSpPr>
        <xdr:cNvPr id="96" name="Text Box 47"/>
        <xdr:cNvSpPr txBox="1"/>
      </xdr:nvSpPr>
      <xdr:spPr>
        <a:xfrm>
          <a:off x="4736465" y="244221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101</xdr:row>
      <xdr:rowOff>0</xdr:rowOff>
    </xdr:from>
    <xdr:to>
      <xdr:col>4</xdr:col>
      <xdr:colOff>2370455</xdr:colOff>
      <xdr:row>101</xdr:row>
      <xdr:rowOff>0</xdr:rowOff>
    </xdr:to>
    <xdr:sp macro="" textlink="">
      <xdr:nvSpPr>
        <xdr:cNvPr id="97" name="Text Box 48"/>
        <xdr:cNvSpPr txBox="1"/>
      </xdr:nvSpPr>
      <xdr:spPr>
        <a:xfrm>
          <a:off x="4736465" y="244221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101</xdr:row>
      <xdr:rowOff>0</xdr:rowOff>
    </xdr:from>
    <xdr:to>
      <xdr:col>4</xdr:col>
      <xdr:colOff>2370455</xdr:colOff>
      <xdr:row>101</xdr:row>
      <xdr:rowOff>0</xdr:rowOff>
    </xdr:to>
    <xdr:sp macro="" textlink="">
      <xdr:nvSpPr>
        <xdr:cNvPr id="98" name="Text Box 49"/>
        <xdr:cNvSpPr txBox="1"/>
      </xdr:nvSpPr>
      <xdr:spPr>
        <a:xfrm>
          <a:off x="4736465" y="244221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99</xdr:row>
      <xdr:rowOff>0</xdr:rowOff>
    </xdr:from>
    <xdr:to>
      <xdr:col>0</xdr:col>
      <xdr:colOff>162560</xdr:colOff>
      <xdr:row>99</xdr:row>
      <xdr:rowOff>0</xdr:rowOff>
    </xdr:to>
    <xdr:sp macro="" textlink="">
      <xdr:nvSpPr>
        <xdr:cNvPr id="99" name="Text Box 50"/>
        <xdr:cNvSpPr txBox="1"/>
      </xdr:nvSpPr>
      <xdr:spPr>
        <a:xfrm>
          <a:off x="9525" y="239458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26</xdr:row>
      <xdr:rowOff>0</xdr:rowOff>
    </xdr:from>
    <xdr:to>
      <xdr:col>6</xdr:col>
      <xdr:colOff>467360</xdr:colOff>
      <xdr:row>26</xdr:row>
      <xdr:rowOff>0</xdr:rowOff>
    </xdr:to>
    <xdr:sp macro="" textlink="">
      <xdr:nvSpPr>
        <xdr:cNvPr id="100" name="Text Box 1"/>
        <xdr:cNvSpPr txBox="1"/>
      </xdr:nvSpPr>
      <xdr:spPr>
        <a:xfrm>
          <a:off x="6471285" y="643890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26</xdr:row>
      <xdr:rowOff>0</xdr:rowOff>
    </xdr:from>
    <xdr:to>
      <xdr:col>6</xdr:col>
      <xdr:colOff>467360</xdr:colOff>
      <xdr:row>26</xdr:row>
      <xdr:rowOff>0</xdr:rowOff>
    </xdr:to>
    <xdr:sp macro="" textlink="">
      <xdr:nvSpPr>
        <xdr:cNvPr id="101" name="Text Box 2"/>
        <xdr:cNvSpPr txBox="1"/>
      </xdr:nvSpPr>
      <xdr:spPr>
        <a:xfrm>
          <a:off x="6471285" y="643890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26</xdr:row>
      <xdr:rowOff>0</xdr:rowOff>
    </xdr:from>
    <xdr:to>
      <xdr:col>6</xdr:col>
      <xdr:colOff>467360</xdr:colOff>
      <xdr:row>26</xdr:row>
      <xdr:rowOff>0</xdr:rowOff>
    </xdr:to>
    <xdr:sp macro="" textlink="">
      <xdr:nvSpPr>
        <xdr:cNvPr id="102" name="Text Box 3"/>
        <xdr:cNvSpPr txBox="1"/>
      </xdr:nvSpPr>
      <xdr:spPr>
        <a:xfrm>
          <a:off x="6471285" y="643890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26</xdr:row>
      <xdr:rowOff>0</xdr:rowOff>
    </xdr:from>
    <xdr:to>
      <xdr:col>10</xdr:col>
      <xdr:colOff>323850</xdr:colOff>
      <xdr:row>26</xdr:row>
      <xdr:rowOff>0</xdr:rowOff>
    </xdr:to>
    <xdr:sp macro="" textlink="">
      <xdr:nvSpPr>
        <xdr:cNvPr id="103" name="Text Box 4"/>
        <xdr:cNvSpPr txBox="1"/>
      </xdr:nvSpPr>
      <xdr:spPr>
        <a:xfrm>
          <a:off x="11096625" y="64389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26</xdr:row>
      <xdr:rowOff>0</xdr:rowOff>
    </xdr:from>
    <xdr:to>
      <xdr:col>4</xdr:col>
      <xdr:colOff>2296160</xdr:colOff>
      <xdr:row>26</xdr:row>
      <xdr:rowOff>0</xdr:rowOff>
    </xdr:to>
    <xdr:sp macro="" textlink="">
      <xdr:nvSpPr>
        <xdr:cNvPr id="104" name="Text Box 5"/>
        <xdr:cNvSpPr txBox="1"/>
      </xdr:nvSpPr>
      <xdr:spPr>
        <a:xfrm>
          <a:off x="4656455" y="64389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26</xdr:row>
      <xdr:rowOff>0</xdr:rowOff>
    </xdr:from>
    <xdr:to>
      <xdr:col>1</xdr:col>
      <xdr:colOff>1553845</xdr:colOff>
      <xdr:row>26</xdr:row>
      <xdr:rowOff>0</xdr:rowOff>
    </xdr:to>
    <xdr:sp macro="" textlink="">
      <xdr:nvSpPr>
        <xdr:cNvPr id="105" name="Text Box 6"/>
        <xdr:cNvSpPr txBox="1"/>
      </xdr:nvSpPr>
      <xdr:spPr>
        <a:xfrm>
          <a:off x="647065" y="6438900"/>
          <a:ext cx="1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26</xdr:row>
      <xdr:rowOff>0</xdr:rowOff>
    </xdr:from>
    <xdr:to>
      <xdr:col>4</xdr:col>
      <xdr:colOff>2370455</xdr:colOff>
      <xdr:row>26</xdr:row>
      <xdr:rowOff>0</xdr:rowOff>
    </xdr:to>
    <xdr:sp macro="" textlink="">
      <xdr:nvSpPr>
        <xdr:cNvPr id="106" name="Text Box 7"/>
        <xdr:cNvSpPr txBox="1"/>
      </xdr:nvSpPr>
      <xdr:spPr>
        <a:xfrm>
          <a:off x="4736465" y="64389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26</xdr:row>
      <xdr:rowOff>0</xdr:rowOff>
    </xdr:from>
    <xdr:to>
      <xdr:col>4</xdr:col>
      <xdr:colOff>2370455</xdr:colOff>
      <xdr:row>26</xdr:row>
      <xdr:rowOff>0</xdr:rowOff>
    </xdr:to>
    <xdr:sp macro="" textlink="">
      <xdr:nvSpPr>
        <xdr:cNvPr id="107" name="Text Box 8"/>
        <xdr:cNvSpPr txBox="1"/>
      </xdr:nvSpPr>
      <xdr:spPr>
        <a:xfrm>
          <a:off x="4736465" y="64389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26</xdr:row>
      <xdr:rowOff>0</xdr:rowOff>
    </xdr:from>
    <xdr:to>
      <xdr:col>4</xdr:col>
      <xdr:colOff>2370455</xdr:colOff>
      <xdr:row>26</xdr:row>
      <xdr:rowOff>0</xdr:rowOff>
    </xdr:to>
    <xdr:sp macro="" textlink="">
      <xdr:nvSpPr>
        <xdr:cNvPr id="108" name="Text Box 9"/>
        <xdr:cNvSpPr txBox="1"/>
      </xdr:nvSpPr>
      <xdr:spPr>
        <a:xfrm>
          <a:off x="4736465" y="64389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26</xdr:row>
      <xdr:rowOff>0</xdr:rowOff>
    </xdr:from>
    <xdr:to>
      <xdr:col>0</xdr:col>
      <xdr:colOff>162560</xdr:colOff>
      <xdr:row>26</xdr:row>
      <xdr:rowOff>0</xdr:rowOff>
    </xdr:to>
    <xdr:sp macro="" textlink="">
      <xdr:nvSpPr>
        <xdr:cNvPr id="109" name="Text Box 10"/>
        <xdr:cNvSpPr txBox="1"/>
      </xdr:nvSpPr>
      <xdr:spPr>
        <a:xfrm>
          <a:off x="9525" y="6438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96</xdr:row>
      <xdr:rowOff>0</xdr:rowOff>
    </xdr:from>
    <xdr:to>
      <xdr:col>6</xdr:col>
      <xdr:colOff>467360</xdr:colOff>
      <xdr:row>96</xdr:row>
      <xdr:rowOff>0</xdr:rowOff>
    </xdr:to>
    <xdr:sp macro="" textlink="">
      <xdr:nvSpPr>
        <xdr:cNvPr id="110" name="Text Box 11"/>
        <xdr:cNvSpPr txBox="1"/>
      </xdr:nvSpPr>
      <xdr:spPr>
        <a:xfrm>
          <a:off x="6471285" y="2323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96</xdr:row>
      <xdr:rowOff>0</xdr:rowOff>
    </xdr:from>
    <xdr:to>
      <xdr:col>6</xdr:col>
      <xdr:colOff>467360</xdr:colOff>
      <xdr:row>96</xdr:row>
      <xdr:rowOff>0</xdr:rowOff>
    </xdr:to>
    <xdr:sp macro="" textlink="">
      <xdr:nvSpPr>
        <xdr:cNvPr id="111" name="Text Box 12"/>
        <xdr:cNvSpPr txBox="1"/>
      </xdr:nvSpPr>
      <xdr:spPr>
        <a:xfrm>
          <a:off x="6471285" y="2323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96</xdr:row>
      <xdr:rowOff>0</xdr:rowOff>
    </xdr:from>
    <xdr:to>
      <xdr:col>6</xdr:col>
      <xdr:colOff>467360</xdr:colOff>
      <xdr:row>96</xdr:row>
      <xdr:rowOff>0</xdr:rowOff>
    </xdr:to>
    <xdr:sp macro="" textlink="">
      <xdr:nvSpPr>
        <xdr:cNvPr id="112" name="Text Box 13"/>
        <xdr:cNvSpPr txBox="1"/>
      </xdr:nvSpPr>
      <xdr:spPr>
        <a:xfrm>
          <a:off x="6471285" y="2323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96</xdr:row>
      <xdr:rowOff>0</xdr:rowOff>
    </xdr:from>
    <xdr:to>
      <xdr:col>10</xdr:col>
      <xdr:colOff>323850</xdr:colOff>
      <xdr:row>96</xdr:row>
      <xdr:rowOff>0</xdr:rowOff>
    </xdr:to>
    <xdr:sp macro="" textlink="">
      <xdr:nvSpPr>
        <xdr:cNvPr id="113" name="Text Box 14"/>
        <xdr:cNvSpPr txBox="1"/>
      </xdr:nvSpPr>
      <xdr:spPr>
        <a:xfrm>
          <a:off x="11096625" y="2323147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99</xdr:row>
      <xdr:rowOff>0</xdr:rowOff>
    </xdr:from>
    <xdr:to>
      <xdr:col>4</xdr:col>
      <xdr:colOff>2296160</xdr:colOff>
      <xdr:row>99</xdr:row>
      <xdr:rowOff>0</xdr:rowOff>
    </xdr:to>
    <xdr:sp macro="" textlink="">
      <xdr:nvSpPr>
        <xdr:cNvPr id="114" name="Text Box 15"/>
        <xdr:cNvSpPr txBox="1"/>
      </xdr:nvSpPr>
      <xdr:spPr>
        <a:xfrm>
          <a:off x="4656455" y="239458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99</xdr:row>
      <xdr:rowOff>0</xdr:rowOff>
    </xdr:from>
    <xdr:to>
      <xdr:col>1</xdr:col>
      <xdr:colOff>1553845</xdr:colOff>
      <xdr:row>99</xdr:row>
      <xdr:rowOff>0</xdr:rowOff>
    </xdr:to>
    <xdr:sp macro="" textlink="">
      <xdr:nvSpPr>
        <xdr:cNvPr id="115" name="Text Box 16"/>
        <xdr:cNvSpPr txBox="1"/>
      </xdr:nvSpPr>
      <xdr:spPr>
        <a:xfrm>
          <a:off x="647065" y="23945850"/>
          <a:ext cx="1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99</xdr:row>
      <xdr:rowOff>0</xdr:rowOff>
    </xdr:from>
    <xdr:to>
      <xdr:col>4</xdr:col>
      <xdr:colOff>2370455</xdr:colOff>
      <xdr:row>99</xdr:row>
      <xdr:rowOff>0</xdr:rowOff>
    </xdr:to>
    <xdr:sp macro="" textlink="">
      <xdr:nvSpPr>
        <xdr:cNvPr id="116" name="Text Box 17"/>
        <xdr:cNvSpPr txBox="1"/>
      </xdr:nvSpPr>
      <xdr:spPr>
        <a:xfrm>
          <a:off x="4736465" y="239458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99</xdr:row>
      <xdr:rowOff>0</xdr:rowOff>
    </xdr:from>
    <xdr:to>
      <xdr:col>4</xdr:col>
      <xdr:colOff>2370455</xdr:colOff>
      <xdr:row>99</xdr:row>
      <xdr:rowOff>0</xdr:rowOff>
    </xdr:to>
    <xdr:sp macro="" textlink="">
      <xdr:nvSpPr>
        <xdr:cNvPr id="117" name="Text Box 18"/>
        <xdr:cNvSpPr txBox="1"/>
      </xdr:nvSpPr>
      <xdr:spPr>
        <a:xfrm>
          <a:off x="4736465" y="239458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99</xdr:row>
      <xdr:rowOff>0</xdr:rowOff>
    </xdr:from>
    <xdr:to>
      <xdr:col>4</xdr:col>
      <xdr:colOff>2370455</xdr:colOff>
      <xdr:row>99</xdr:row>
      <xdr:rowOff>0</xdr:rowOff>
    </xdr:to>
    <xdr:sp macro="" textlink="">
      <xdr:nvSpPr>
        <xdr:cNvPr id="118" name="Text Box 19"/>
        <xdr:cNvSpPr txBox="1"/>
      </xdr:nvSpPr>
      <xdr:spPr>
        <a:xfrm>
          <a:off x="4736465" y="239458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96</xdr:row>
      <xdr:rowOff>0</xdr:rowOff>
    </xdr:from>
    <xdr:to>
      <xdr:col>0</xdr:col>
      <xdr:colOff>162560</xdr:colOff>
      <xdr:row>96</xdr:row>
      <xdr:rowOff>0</xdr:rowOff>
    </xdr:to>
    <xdr:sp macro="" textlink="">
      <xdr:nvSpPr>
        <xdr:cNvPr id="119" name="Text Box 20"/>
        <xdr:cNvSpPr txBox="1"/>
      </xdr:nvSpPr>
      <xdr:spPr>
        <a:xfrm>
          <a:off x="9525" y="232314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370840</xdr:colOff>
      <xdr:row>96</xdr:row>
      <xdr:rowOff>0</xdr:rowOff>
    </xdr:from>
    <xdr:to>
      <xdr:col>6</xdr:col>
      <xdr:colOff>942975</xdr:colOff>
      <xdr:row>96</xdr:row>
      <xdr:rowOff>0</xdr:rowOff>
    </xdr:to>
    <xdr:sp macro="" textlink="">
      <xdr:nvSpPr>
        <xdr:cNvPr id="120" name="Text Box 21"/>
        <xdr:cNvSpPr txBox="1"/>
      </xdr:nvSpPr>
      <xdr:spPr>
        <a:xfrm>
          <a:off x="6838315" y="23231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1655445</xdr:colOff>
      <xdr:row>99</xdr:row>
      <xdr:rowOff>0</xdr:rowOff>
    </xdr:from>
    <xdr:to>
      <xdr:col>4</xdr:col>
      <xdr:colOff>2248535</xdr:colOff>
      <xdr:row>99</xdr:row>
      <xdr:rowOff>0</xdr:rowOff>
    </xdr:to>
    <xdr:sp macro="" textlink="">
      <xdr:nvSpPr>
        <xdr:cNvPr id="121" name="Text Box 22"/>
        <xdr:cNvSpPr txBox="1"/>
      </xdr:nvSpPr>
      <xdr:spPr>
        <a:xfrm>
          <a:off x="4579620" y="239458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96</xdr:row>
      <xdr:rowOff>0</xdr:rowOff>
    </xdr:from>
    <xdr:to>
      <xdr:col>6</xdr:col>
      <xdr:colOff>467360</xdr:colOff>
      <xdr:row>96</xdr:row>
      <xdr:rowOff>0</xdr:rowOff>
    </xdr:to>
    <xdr:sp macro="" textlink="">
      <xdr:nvSpPr>
        <xdr:cNvPr id="122" name="Text Box 23"/>
        <xdr:cNvSpPr txBox="1"/>
      </xdr:nvSpPr>
      <xdr:spPr>
        <a:xfrm>
          <a:off x="6471285" y="2323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99</xdr:row>
      <xdr:rowOff>0</xdr:rowOff>
    </xdr:from>
    <xdr:to>
      <xdr:col>4</xdr:col>
      <xdr:colOff>2370455</xdr:colOff>
      <xdr:row>99</xdr:row>
      <xdr:rowOff>0</xdr:rowOff>
    </xdr:to>
    <xdr:sp macro="" textlink="">
      <xdr:nvSpPr>
        <xdr:cNvPr id="123" name="Text Box 24"/>
        <xdr:cNvSpPr txBox="1"/>
      </xdr:nvSpPr>
      <xdr:spPr>
        <a:xfrm>
          <a:off x="4736465" y="239458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96</xdr:row>
      <xdr:rowOff>0</xdr:rowOff>
    </xdr:from>
    <xdr:to>
      <xdr:col>6</xdr:col>
      <xdr:colOff>467360</xdr:colOff>
      <xdr:row>96</xdr:row>
      <xdr:rowOff>0</xdr:rowOff>
    </xdr:to>
    <xdr:sp macro="" textlink="">
      <xdr:nvSpPr>
        <xdr:cNvPr id="124" name="Text Box 25"/>
        <xdr:cNvSpPr txBox="1"/>
      </xdr:nvSpPr>
      <xdr:spPr>
        <a:xfrm>
          <a:off x="6471285" y="2323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99</xdr:row>
      <xdr:rowOff>0</xdr:rowOff>
    </xdr:from>
    <xdr:to>
      <xdr:col>4</xdr:col>
      <xdr:colOff>2370455</xdr:colOff>
      <xdr:row>99</xdr:row>
      <xdr:rowOff>0</xdr:rowOff>
    </xdr:to>
    <xdr:sp macro="" textlink="">
      <xdr:nvSpPr>
        <xdr:cNvPr id="125" name="Text Box 26"/>
        <xdr:cNvSpPr txBox="1"/>
      </xdr:nvSpPr>
      <xdr:spPr>
        <a:xfrm>
          <a:off x="4736465" y="239458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71</xdr:row>
      <xdr:rowOff>0</xdr:rowOff>
    </xdr:from>
    <xdr:to>
      <xdr:col>0</xdr:col>
      <xdr:colOff>162560</xdr:colOff>
      <xdr:row>71</xdr:row>
      <xdr:rowOff>0</xdr:rowOff>
    </xdr:to>
    <xdr:sp macro="" textlink="">
      <xdr:nvSpPr>
        <xdr:cNvPr id="126" name="Text Box 27"/>
        <xdr:cNvSpPr txBox="1"/>
      </xdr:nvSpPr>
      <xdr:spPr>
        <a:xfrm>
          <a:off x="9525" y="172593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80</xdr:row>
      <xdr:rowOff>0</xdr:rowOff>
    </xdr:from>
    <xdr:to>
      <xdr:col>6</xdr:col>
      <xdr:colOff>467360</xdr:colOff>
      <xdr:row>80</xdr:row>
      <xdr:rowOff>0</xdr:rowOff>
    </xdr:to>
    <xdr:sp macro="" textlink="">
      <xdr:nvSpPr>
        <xdr:cNvPr id="127" name="Text Box 28"/>
        <xdr:cNvSpPr txBox="1"/>
      </xdr:nvSpPr>
      <xdr:spPr>
        <a:xfrm>
          <a:off x="6471285" y="1942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80</xdr:row>
      <xdr:rowOff>0</xdr:rowOff>
    </xdr:from>
    <xdr:to>
      <xdr:col>6</xdr:col>
      <xdr:colOff>467360</xdr:colOff>
      <xdr:row>80</xdr:row>
      <xdr:rowOff>0</xdr:rowOff>
    </xdr:to>
    <xdr:sp macro="" textlink="">
      <xdr:nvSpPr>
        <xdr:cNvPr id="128" name="Text Box 29"/>
        <xdr:cNvSpPr txBox="1"/>
      </xdr:nvSpPr>
      <xdr:spPr>
        <a:xfrm>
          <a:off x="6471285" y="1942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80</xdr:row>
      <xdr:rowOff>0</xdr:rowOff>
    </xdr:from>
    <xdr:to>
      <xdr:col>6</xdr:col>
      <xdr:colOff>467360</xdr:colOff>
      <xdr:row>80</xdr:row>
      <xdr:rowOff>0</xdr:rowOff>
    </xdr:to>
    <xdr:sp macro="" textlink="">
      <xdr:nvSpPr>
        <xdr:cNvPr id="129" name="Text Box 30"/>
        <xdr:cNvSpPr txBox="1"/>
      </xdr:nvSpPr>
      <xdr:spPr>
        <a:xfrm>
          <a:off x="6471285" y="1942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80</xdr:row>
      <xdr:rowOff>0</xdr:rowOff>
    </xdr:from>
    <xdr:to>
      <xdr:col>10</xdr:col>
      <xdr:colOff>323850</xdr:colOff>
      <xdr:row>80</xdr:row>
      <xdr:rowOff>0</xdr:rowOff>
    </xdr:to>
    <xdr:sp macro="" textlink="">
      <xdr:nvSpPr>
        <xdr:cNvPr id="130" name="Text Box 31"/>
        <xdr:cNvSpPr txBox="1"/>
      </xdr:nvSpPr>
      <xdr:spPr>
        <a:xfrm>
          <a:off x="11096625" y="1942147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95</xdr:row>
      <xdr:rowOff>0</xdr:rowOff>
    </xdr:from>
    <xdr:to>
      <xdr:col>4</xdr:col>
      <xdr:colOff>2296160</xdr:colOff>
      <xdr:row>95</xdr:row>
      <xdr:rowOff>0</xdr:rowOff>
    </xdr:to>
    <xdr:sp macro="" textlink="">
      <xdr:nvSpPr>
        <xdr:cNvPr id="131" name="Text Box 32"/>
        <xdr:cNvSpPr txBox="1"/>
      </xdr:nvSpPr>
      <xdr:spPr>
        <a:xfrm>
          <a:off x="4656455" y="229933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95</xdr:row>
      <xdr:rowOff>0</xdr:rowOff>
    </xdr:from>
    <xdr:to>
      <xdr:col>1</xdr:col>
      <xdr:colOff>1553845</xdr:colOff>
      <xdr:row>95</xdr:row>
      <xdr:rowOff>0</xdr:rowOff>
    </xdr:to>
    <xdr:sp macro="" textlink="">
      <xdr:nvSpPr>
        <xdr:cNvPr id="132" name="Text Box 33"/>
        <xdr:cNvSpPr txBox="1"/>
      </xdr:nvSpPr>
      <xdr:spPr>
        <a:xfrm>
          <a:off x="647065" y="22993350"/>
          <a:ext cx="1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95</xdr:row>
      <xdr:rowOff>0</xdr:rowOff>
    </xdr:from>
    <xdr:to>
      <xdr:col>4</xdr:col>
      <xdr:colOff>2370455</xdr:colOff>
      <xdr:row>95</xdr:row>
      <xdr:rowOff>0</xdr:rowOff>
    </xdr:to>
    <xdr:sp macro="" textlink="">
      <xdr:nvSpPr>
        <xdr:cNvPr id="133" name="Text Box 34"/>
        <xdr:cNvSpPr txBox="1"/>
      </xdr:nvSpPr>
      <xdr:spPr>
        <a:xfrm>
          <a:off x="4736465" y="22993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95</xdr:row>
      <xdr:rowOff>0</xdr:rowOff>
    </xdr:from>
    <xdr:to>
      <xdr:col>4</xdr:col>
      <xdr:colOff>2370455</xdr:colOff>
      <xdr:row>95</xdr:row>
      <xdr:rowOff>0</xdr:rowOff>
    </xdr:to>
    <xdr:sp macro="" textlink="">
      <xdr:nvSpPr>
        <xdr:cNvPr id="134" name="Text Box 35"/>
        <xdr:cNvSpPr txBox="1"/>
      </xdr:nvSpPr>
      <xdr:spPr>
        <a:xfrm>
          <a:off x="4736465" y="22993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95</xdr:row>
      <xdr:rowOff>0</xdr:rowOff>
    </xdr:from>
    <xdr:to>
      <xdr:col>4</xdr:col>
      <xdr:colOff>2370455</xdr:colOff>
      <xdr:row>95</xdr:row>
      <xdr:rowOff>0</xdr:rowOff>
    </xdr:to>
    <xdr:sp macro="" textlink="">
      <xdr:nvSpPr>
        <xdr:cNvPr id="135" name="Text Box 36"/>
        <xdr:cNvSpPr txBox="1"/>
      </xdr:nvSpPr>
      <xdr:spPr>
        <a:xfrm>
          <a:off x="4736465" y="22993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80</xdr:row>
      <xdr:rowOff>0</xdr:rowOff>
    </xdr:from>
    <xdr:to>
      <xdr:col>0</xdr:col>
      <xdr:colOff>162560</xdr:colOff>
      <xdr:row>80</xdr:row>
      <xdr:rowOff>0</xdr:rowOff>
    </xdr:to>
    <xdr:sp macro="" textlink="">
      <xdr:nvSpPr>
        <xdr:cNvPr id="136" name="Text Box 37"/>
        <xdr:cNvSpPr txBox="1"/>
      </xdr:nvSpPr>
      <xdr:spPr>
        <a:xfrm>
          <a:off x="9525" y="194214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95</xdr:row>
      <xdr:rowOff>0</xdr:rowOff>
    </xdr:from>
    <xdr:to>
      <xdr:col>0</xdr:col>
      <xdr:colOff>162560</xdr:colOff>
      <xdr:row>95</xdr:row>
      <xdr:rowOff>0</xdr:rowOff>
    </xdr:to>
    <xdr:sp macro="" textlink="">
      <xdr:nvSpPr>
        <xdr:cNvPr id="137" name="Text Box 38"/>
        <xdr:cNvSpPr txBox="1"/>
      </xdr:nvSpPr>
      <xdr:spPr>
        <a:xfrm>
          <a:off x="9525" y="22993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691241</xdr:colOff>
      <xdr:row>67</xdr:row>
      <xdr:rowOff>207554</xdr:rowOff>
    </xdr:from>
    <xdr:to>
      <xdr:col>7</xdr:col>
      <xdr:colOff>2204357</xdr:colOff>
      <xdr:row>74</xdr:row>
      <xdr:rowOff>151039</xdr:rowOff>
    </xdr:to>
    <xdr:sp macro="" textlink="">
      <xdr:nvSpPr>
        <xdr:cNvPr id="138" name="Rectangle 39"/>
        <xdr:cNvSpPr>
          <a:spLocks noChangeArrowheads="1"/>
        </xdr:cNvSpPr>
      </xdr:nvSpPr>
      <xdr:spPr>
        <a:xfrm>
          <a:off x="1338941" y="16504829"/>
          <a:ext cx="8828316" cy="1619885"/>
        </a:xfrm>
        <a:prstGeom prst="rect">
          <a:avLst/>
        </a:prstGeom>
        <a:noFill/>
        <a:ln w="9525">
          <a:solidFill>
            <a:srgbClr val="000000"/>
          </a:solidFill>
          <a:miter lim="800000"/>
          <a:headEnd/>
          <a:tailEnd/>
        </a:ln>
      </xdr:spPr>
    </xdr:sp>
    <xdr:clientData/>
  </xdr:twoCellAnchor>
  <xdr:twoCellAnchor>
    <xdr:from>
      <xdr:col>0</xdr:col>
      <xdr:colOff>9525</xdr:colOff>
      <xdr:row>99</xdr:row>
      <xdr:rowOff>0</xdr:rowOff>
    </xdr:from>
    <xdr:to>
      <xdr:col>0</xdr:col>
      <xdr:colOff>162560</xdr:colOff>
      <xdr:row>99</xdr:row>
      <xdr:rowOff>0</xdr:rowOff>
    </xdr:to>
    <xdr:sp macro="" textlink="">
      <xdr:nvSpPr>
        <xdr:cNvPr id="139" name="Text Box 40"/>
        <xdr:cNvSpPr txBox="1"/>
      </xdr:nvSpPr>
      <xdr:spPr>
        <a:xfrm>
          <a:off x="9525" y="239458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99</xdr:row>
      <xdr:rowOff>0</xdr:rowOff>
    </xdr:from>
    <xdr:to>
      <xdr:col>6</xdr:col>
      <xdr:colOff>467360</xdr:colOff>
      <xdr:row>99</xdr:row>
      <xdr:rowOff>0</xdr:rowOff>
    </xdr:to>
    <xdr:sp macro="" textlink="">
      <xdr:nvSpPr>
        <xdr:cNvPr id="140" name="Text Box 41"/>
        <xdr:cNvSpPr txBox="1"/>
      </xdr:nvSpPr>
      <xdr:spPr>
        <a:xfrm>
          <a:off x="6471285" y="2394585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99</xdr:row>
      <xdr:rowOff>0</xdr:rowOff>
    </xdr:from>
    <xdr:to>
      <xdr:col>6</xdr:col>
      <xdr:colOff>467360</xdr:colOff>
      <xdr:row>99</xdr:row>
      <xdr:rowOff>0</xdr:rowOff>
    </xdr:to>
    <xdr:sp macro="" textlink="">
      <xdr:nvSpPr>
        <xdr:cNvPr id="141" name="Text Box 42"/>
        <xdr:cNvSpPr txBox="1"/>
      </xdr:nvSpPr>
      <xdr:spPr>
        <a:xfrm>
          <a:off x="6471285" y="2394585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99</xdr:row>
      <xdr:rowOff>0</xdr:rowOff>
    </xdr:from>
    <xdr:to>
      <xdr:col>6</xdr:col>
      <xdr:colOff>467360</xdr:colOff>
      <xdr:row>99</xdr:row>
      <xdr:rowOff>0</xdr:rowOff>
    </xdr:to>
    <xdr:sp macro="" textlink="">
      <xdr:nvSpPr>
        <xdr:cNvPr id="142" name="Text Box 43"/>
        <xdr:cNvSpPr txBox="1"/>
      </xdr:nvSpPr>
      <xdr:spPr>
        <a:xfrm>
          <a:off x="6471285" y="2394585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99</xdr:row>
      <xdr:rowOff>0</xdr:rowOff>
    </xdr:from>
    <xdr:to>
      <xdr:col>10</xdr:col>
      <xdr:colOff>323850</xdr:colOff>
      <xdr:row>99</xdr:row>
      <xdr:rowOff>0</xdr:rowOff>
    </xdr:to>
    <xdr:sp macro="" textlink="">
      <xdr:nvSpPr>
        <xdr:cNvPr id="143" name="Text Box 44"/>
        <xdr:cNvSpPr txBox="1"/>
      </xdr:nvSpPr>
      <xdr:spPr>
        <a:xfrm>
          <a:off x="11096625" y="239458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101</xdr:row>
      <xdr:rowOff>0</xdr:rowOff>
    </xdr:from>
    <xdr:to>
      <xdr:col>4</xdr:col>
      <xdr:colOff>2296160</xdr:colOff>
      <xdr:row>101</xdr:row>
      <xdr:rowOff>0</xdr:rowOff>
    </xdr:to>
    <xdr:sp macro="" textlink="">
      <xdr:nvSpPr>
        <xdr:cNvPr id="144" name="Text Box 45"/>
        <xdr:cNvSpPr txBox="1"/>
      </xdr:nvSpPr>
      <xdr:spPr>
        <a:xfrm>
          <a:off x="4656455" y="244221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102</xdr:row>
      <xdr:rowOff>0</xdr:rowOff>
    </xdr:from>
    <xdr:to>
      <xdr:col>1</xdr:col>
      <xdr:colOff>1553845</xdr:colOff>
      <xdr:row>102</xdr:row>
      <xdr:rowOff>0</xdr:rowOff>
    </xdr:to>
    <xdr:sp macro="" textlink="">
      <xdr:nvSpPr>
        <xdr:cNvPr id="145" name="Text Box 46"/>
        <xdr:cNvSpPr txBox="1"/>
      </xdr:nvSpPr>
      <xdr:spPr>
        <a:xfrm>
          <a:off x="647065" y="24660225"/>
          <a:ext cx="1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101</xdr:row>
      <xdr:rowOff>0</xdr:rowOff>
    </xdr:from>
    <xdr:to>
      <xdr:col>4</xdr:col>
      <xdr:colOff>2370455</xdr:colOff>
      <xdr:row>101</xdr:row>
      <xdr:rowOff>0</xdr:rowOff>
    </xdr:to>
    <xdr:sp macro="" textlink="">
      <xdr:nvSpPr>
        <xdr:cNvPr id="146" name="Text Box 47"/>
        <xdr:cNvSpPr txBox="1"/>
      </xdr:nvSpPr>
      <xdr:spPr>
        <a:xfrm>
          <a:off x="4736465" y="244221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101</xdr:row>
      <xdr:rowOff>0</xdr:rowOff>
    </xdr:from>
    <xdr:to>
      <xdr:col>4</xdr:col>
      <xdr:colOff>2370455</xdr:colOff>
      <xdr:row>101</xdr:row>
      <xdr:rowOff>0</xdr:rowOff>
    </xdr:to>
    <xdr:sp macro="" textlink="">
      <xdr:nvSpPr>
        <xdr:cNvPr id="147" name="Text Box 48"/>
        <xdr:cNvSpPr txBox="1"/>
      </xdr:nvSpPr>
      <xdr:spPr>
        <a:xfrm>
          <a:off x="4736465" y="244221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101</xdr:row>
      <xdr:rowOff>0</xdr:rowOff>
    </xdr:from>
    <xdr:to>
      <xdr:col>4</xdr:col>
      <xdr:colOff>2370455</xdr:colOff>
      <xdr:row>101</xdr:row>
      <xdr:rowOff>0</xdr:rowOff>
    </xdr:to>
    <xdr:sp macro="" textlink="">
      <xdr:nvSpPr>
        <xdr:cNvPr id="148" name="Text Box 49"/>
        <xdr:cNvSpPr txBox="1"/>
      </xdr:nvSpPr>
      <xdr:spPr>
        <a:xfrm>
          <a:off x="4736465" y="244221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99</xdr:row>
      <xdr:rowOff>0</xdr:rowOff>
    </xdr:from>
    <xdr:to>
      <xdr:col>0</xdr:col>
      <xdr:colOff>162560</xdr:colOff>
      <xdr:row>99</xdr:row>
      <xdr:rowOff>0</xdr:rowOff>
    </xdr:to>
    <xdr:sp macro="" textlink="">
      <xdr:nvSpPr>
        <xdr:cNvPr id="149" name="Text Box 50"/>
        <xdr:cNvSpPr txBox="1"/>
      </xdr:nvSpPr>
      <xdr:spPr>
        <a:xfrm>
          <a:off x="9525" y="239458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26</xdr:row>
      <xdr:rowOff>0</xdr:rowOff>
    </xdr:from>
    <xdr:to>
      <xdr:col>6</xdr:col>
      <xdr:colOff>467360</xdr:colOff>
      <xdr:row>26</xdr:row>
      <xdr:rowOff>0</xdr:rowOff>
    </xdr:to>
    <xdr:sp macro="" textlink="">
      <xdr:nvSpPr>
        <xdr:cNvPr id="150" name="Text Box 1"/>
        <xdr:cNvSpPr txBox="1"/>
      </xdr:nvSpPr>
      <xdr:spPr>
        <a:xfrm>
          <a:off x="6471285" y="643890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26</xdr:row>
      <xdr:rowOff>0</xdr:rowOff>
    </xdr:from>
    <xdr:to>
      <xdr:col>6</xdr:col>
      <xdr:colOff>467360</xdr:colOff>
      <xdr:row>26</xdr:row>
      <xdr:rowOff>0</xdr:rowOff>
    </xdr:to>
    <xdr:sp macro="" textlink="">
      <xdr:nvSpPr>
        <xdr:cNvPr id="151" name="Text Box 2"/>
        <xdr:cNvSpPr txBox="1"/>
      </xdr:nvSpPr>
      <xdr:spPr>
        <a:xfrm>
          <a:off x="6471285" y="643890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26</xdr:row>
      <xdr:rowOff>0</xdr:rowOff>
    </xdr:from>
    <xdr:to>
      <xdr:col>6</xdr:col>
      <xdr:colOff>467360</xdr:colOff>
      <xdr:row>26</xdr:row>
      <xdr:rowOff>0</xdr:rowOff>
    </xdr:to>
    <xdr:sp macro="" textlink="">
      <xdr:nvSpPr>
        <xdr:cNvPr id="152" name="Text Box 3"/>
        <xdr:cNvSpPr txBox="1"/>
      </xdr:nvSpPr>
      <xdr:spPr>
        <a:xfrm>
          <a:off x="6471285" y="643890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26</xdr:row>
      <xdr:rowOff>0</xdr:rowOff>
    </xdr:from>
    <xdr:to>
      <xdr:col>10</xdr:col>
      <xdr:colOff>323850</xdr:colOff>
      <xdr:row>26</xdr:row>
      <xdr:rowOff>0</xdr:rowOff>
    </xdr:to>
    <xdr:sp macro="" textlink="">
      <xdr:nvSpPr>
        <xdr:cNvPr id="153" name="Text Box 4"/>
        <xdr:cNvSpPr txBox="1"/>
      </xdr:nvSpPr>
      <xdr:spPr>
        <a:xfrm>
          <a:off x="11096625" y="64389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26</xdr:row>
      <xdr:rowOff>0</xdr:rowOff>
    </xdr:from>
    <xdr:to>
      <xdr:col>4</xdr:col>
      <xdr:colOff>2296160</xdr:colOff>
      <xdr:row>26</xdr:row>
      <xdr:rowOff>0</xdr:rowOff>
    </xdr:to>
    <xdr:sp macro="" textlink="">
      <xdr:nvSpPr>
        <xdr:cNvPr id="154" name="Text Box 5"/>
        <xdr:cNvSpPr txBox="1"/>
      </xdr:nvSpPr>
      <xdr:spPr>
        <a:xfrm>
          <a:off x="4656455" y="64389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26</xdr:row>
      <xdr:rowOff>0</xdr:rowOff>
    </xdr:from>
    <xdr:to>
      <xdr:col>4</xdr:col>
      <xdr:colOff>2370455</xdr:colOff>
      <xdr:row>26</xdr:row>
      <xdr:rowOff>0</xdr:rowOff>
    </xdr:to>
    <xdr:sp macro="" textlink="">
      <xdr:nvSpPr>
        <xdr:cNvPr id="155" name="Text Box 7"/>
        <xdr:cNvSpPr txBox="1"/>
      </xdr:nvSpPr>
      <xdr:spPr>
        <a:xfrm>
          <a:off x="4736465" y="64389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26</xdr:row>
      <xdr:rowOff>0</xdr:rowOff>
    </xdr:from>
    <xdr:to>
      <xdr:col>4</xdr:col>
      <xdr:colOff>2370455</xdr:colOff>
      <xdr:row>26</xdr:row>
      <xdr:rowOff>0</xdr:rowOff>
    </xdr:to>
    <xdr:sp macro="" textlink="">
      <xdr:nvSpPr>
        <xdr:cNvPr id="156" name="Text Box 8"/>
        <xdr:cNvSpPr txBox="1"/>
      </xdr:nvSpPr>
      <xdr:spPr>
        <a:xfrm>
          <a:off x="4736465" y="64389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26</xdr:row>
      <xdr:rowOff>0</xdr:rowOff>
    </xdr:from>
    <xdr:to>
      <xdr:col>4</xdr:col>
      <xdr:colOff>2370455</xdr:colOff>
      <xdr:row>26</xdr:row>
      <xdr:rowOff>0</xdr:rowOff>
    </xdr:to>
    <xdr:sp macro="" textlink="">
      <xdr:nvSpPr>
        <xdr:cNvPr id="157" name="Text Box 9"/>
        <xdr:cNvSpPr txBox="1"/>
      </xdr:nvSpPr>
      <xdr:spPr>
        <a:xfrm>
          <a:off x="4736465" y="64389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26</xdr:row>
      <xdr:rowOff>0</xdr:rowOff>
    </xdr:from>
    <xdr:to>
      <xdr:col>0</xdr:col>
      <xdr:colOff>162560</xdr:colOff>
      <xdr:row>26</xdr:row>
      <xdr:rowOff>0</xdr:rowOff>
    </xdr:to>
    <xdr:sp macro="" textlink="">
      <xdr:nvSpPr>
        <xdr:cNvPr id="158" name="Text Box 10"/>
        <xdr:cNvSpPr txBox="1"/>
      </xdr:nvSpPr>
      <xdr:spPr>
        <a:xfrm>
          <a:off x="9525" y="6438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96</xdr:row>
      <xdr:rowOff>0</xdr:rowOff>
    </xdr:from>
    <xdr:to>
      <xdr:col>6</xdr:col>
      <xdr:colOff>467360</xdr:colOff>
      <xdr:row>96</xdr:row>
      <xdr:rowOff>0</xdr:rowOff>
    </xdr:to>
    <xdr:sp macro="" textlink="">
      <xdr:nvSpPr>
        <xdr:cNvPr id="159" name="Text Box 11"/>
        <xdr:cNvSpPr txBox="1"/>
      </xdr:nvSpPr>
      <xdr:spPr>
        <a:xfrm>
          <a:off x="6471285" y="2323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96</xdr:row>
      <xdr:rowOff>0</xdr:rowOff>
    </xdr:from>
    <xdr:to>
      <xdr:col>6</xdr:col>
      <xdr:colOff>467360</xdr:colOff>
      <xdr:row>96</xdr:row>
      <xdr:rowOff>0</xdr:rowOff>
    </xdr:to>
    <xdr:sp macro="" textlink="">
      <xdr:nvSpPr>
        <xdr:cNvPr id="160" name="Text Box 12"/>
        <xdr:cNvSpPr txBox="1"/>
      </xdr:nvSpPr>
      <xdr:spPr>
        <a:xfrm>
          <a:off x="6471285" y="2323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96</xdr:row>
      <xdr:rowOff>0</xdr:rowOff>
    </xdr:from>
    <xdr:to>
      <xdr:col>6</xdr:col>
      <xdr:colOff>467360</xdr:colOff>
      <xdr:row>96</xdr:row>
      <xdr:rowOff>0</xdr:rowOff>
    </xdr:to>
    <xdr:sp macro="" textlink="">
      <xdr:nvSpPr>
        <xdr:cNvPr id="161" name="Text Box 13"/>
        <xdr:cNvSpPr txBox="1"/>
      </xdr:nvSpPr>
      <xdr:spPr>
        <a:xfrm>
          <a:off x="6471285" y="2323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96</xdr:row>
      <xdr:rowOff>0</xdr:rowOff>
    </xdr:from>
    <xdr:to>
      <xdr:col>10</xdr:col>
      <xdr:colOff>323850</xdr:colOff>
      <xdr:row>96</xdr:row>
      <xdr:rowOff>0</xdr:rowOff>
    </xdr:to>
    <xdr:sp macro="" textlink="">
      <xdr:nvSpPr>
        <xdr:cNvPr id="162" name="Text Box 14"/>
        <xdr:cNvSpPr txBox="1"/>
      </xdr:nvSpPr>
      <xdr:spPr>
        <a:xfrm>
          <a:off x="11096625" y="2323147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99</xdr:row>
      <xdr:rowOff>0</xdr:rowOff>
    </xdr:from>
    <xdr:to>
      <xdr:col>4</xdr:col>
      <xdr:colOff>2296160</xdr:colOff>
      <xdr:row>99</xdr:row>
      <xdr:rowOff>0</xdr:rowOff>
    </xdr:to>
    <xdr:sp macro="" textlink="">
      <xdr:nvSpPr>
        <xdr:cNvPr id="163" name="Text Box 15"/>
        <xdr:cNvSpPr txBox="1"/>
      </xdr:nvSpPr>
      <xdr:spPr>
        <a:xfrm>
          <a:off x="4656455" y="239458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99</xdr:row>
      <xdr:rowOff>0</xdr:rowOff>
    </xdr:from>
    <xdr:to>
      <xdr:col>1</xdr:col>
      <xdr:colOff>1553845</xdr:colOff>
      <xdr:row>99</xdr:row>
      <xdr:rowOff>0</xdr:rowOff>
    </xdr:to>
    <xdr:sp macro="" textlink="">
      <xdr:nvSpPr>
        <xdr:cNvPr id="164" name="Text Box 16"/>
        <xdr:cNvSpPr txBox="1"/>
      </xdr:nvSpPr>
      <xdr:spPr>
        <a:xfrm>
          <a:off x="647065" y="23945850"/>
          <a:ext cx="1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99</xdr:row>
      <xdr:rowOff>0</xdr:rowOff>
    </xdr:from>
    <xdr:to>
      <xdr:col>4</xdr:col>
      <xdr:colOff>2370455</xdr:colOff>
      <xdr:row>99</xdr:row>
      <xdr:rowOff>0</xdr:rowOff>
    </xdr:to>
    <xdr:sp macro="" textlink="">
      <xdr:nvSpPr>
        <xdr:cNvPr id="165" name="Text Box 17"/>
        <xdr:cNvSpPr txBox="1"/>
      </xdr:nvSpPr>
      <xdr:spPr>
        <a:xfrm>
          <a:off x="4736465" y="239458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99</xdr:row>
      <xdr:rowOff>0</xdr:rowOff>
    </xdr:from>
    <xdr:to>
      <xdr:col>4</xdr:col>
      <xdr:colOff>2370455</xdr:colOff>
      <xdr:row>99</xdr:row>
      <xdr:rowOff>0</xdr:rowOff>
    </xdr:to>
    <xdr:sp macro="" textlink="">
      <xdr:nvSpPr>
        <xdr:cNvPr id="166" name="Text Box 18"/>
        <xdr:cNvSpPr txBox="1"/>
      </xdr:nvSpPr>
      <xdr:spPr>
        <a:xfrm>
          <a:off x="4736465" y="239458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99</xdr:row>
      <xdr:rowOff>0</xdr:rowOff>
    </xdr:from>
    <xdr:to>
      <xdr:col>4</xdr:col>
      <xdr:colOff>2370455</xdr:colOff>
      <xdr:row>99</xdr:row>
      <xdr:rowOff>0</xdr:rowOff>
    </xdr:to>
    <xdr:sp macro="" textlink="">
      <xdr:nvSpPr>
        <xdr:cNvPr id="167" name="Text Box 19"/>
        <xdr:cNvSpPr txBox="1"/>
      </xdr:nvSpPr>
      <xdr:spPr>
        <a:xfrm>
          <a:off x="4736465" y="239458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96</xdr:row>
      <xdr:rowOff>0</xdr:rowOff>
    </xdr:from>
    <xdr:to>
      <xdr:col>0</xdr:col>
      <xdr:colOff>162560</xdr:colOff>
      <xdr:row>96</xdr:row>
      <xdr:rowOff>0</xdr:rowOff>
    </xdr:to>
    <xdr:sp macro="" textlink="">
      <xdr:nvSpPr>
        <xdr:cNvPr id="168" name="Text Box 20"/>
        <xdr:cNvSpPr txBox="1"/>
      </xdr:nvSpPr>
      <xdr:spPr>
        <a:xfrm>
          <a:off x="9525" y="232314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370840</xdr:colOff>
      <xdr:row>96</xdr:row>
      <xdr:rowOff>0</xdr:rowOff>
    </xdr:from>
    <xdr:to>
      <xdr:col>6</xdr:col>
      <xdr:colOff>942975</xdr:colOff>
      <xdr:row>96</xdr:row>
      <xdr:rowOff>0</xdr:rowOff>
    </xdr:to>
    <xdr:sp macro="" textlink="">
      <xdr:nvSpPr>
        <xdr:cNvPr id="169" name="Text Box 21"/>
        <xdr:cNvSpPr txBox="1"/>
      </xdr:nvSpPr>
      <xdr:spPr>
        <a:xfrm>
          <a:off x="6838315" y="23231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1655445</xdr:colOff>
      <xdr:row>99</xdr:row>
      <xdr:rowOff>0</xdr:rowOff>
    </xdr:from>
    <xdr:to>
      <xdr:col>4</xdr:col>
      <xdr:colOff>2248535</xdr:colOff>
      <xdr:row>99</xdr:row>
      <xdr:rowOff>0</xdr:rowOff>
    </xdr:to>
    <xdr:sp macro="" textlink="">
      <xdr:nvSpPr>
        <xdr:cNvPr id="170" name="Text Box 22"/>
        <xdr:cNvSpPr txBox="1"/>
      </xdr:nvSpPr>
      <xdr:spPr>
        <a:xfrm>
          <a:off x="4579620" y="239458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96</xdr:row>
      <xdr:rowOff>0</xdr:rowOff>
    </xdr:from>
    <xdr:to>
      <xdr:col>6</xdr:col>
      <xdr:colOff>467360</xdr:colOff>
      <xdr:row>96</xdr:row>
      <xdr:rowOff>0</xdr:rowOff>
    </xdr:to>
    <xdr:sp macro="" textlink="">
      <xdr:nvSpPr>
        <xdr:cNvPr id="171" name="Text Box 23"/>
        <xdr:cNvSpPr txBox="1"/>
      </xdr:nvSpPr>
      <xdr:spPr>
        <a:xfrm>
          <a:off x="6471285" y="2323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99</xdr:row>
      <xdr:rowOff>0</xdr:rowOff>
    </xdr:from>
    <xdr:to>
      <xdr:col>4</xdr:col>
      <xdr:colOff>2370455</xdr:colOff>
      <xdr:row>99</xdr:row>
      <xdr:rowOff>0</xdr:rowOff>
    </xdr:to>
    <xdr:sp macro="" textlink="">
      <xdr:nvSpPr>
        <xdr:cNvPr id="172" name="Text Box 24"/>
        <xdr:cNvSpPr txBox="1"/>
      </xdr:nvSpPr>
      <xdr:spPr>
        <a:xfrm>
          <a:off x="4736465" y="239458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96</xdr:row>
      <xdr:rowOff>0</xdr:rowOff>
    </xdr:from>
    <xdr:to>
      <xdr:col>6</xdr:col>
      <xdr:colOff>467360</xdr:colOff>
      <xdr:row>96</xdr:row>
      <xdr:rowOff>0</xdr:rowOff>
    </xdr:to>
    <xdr:sp macro="" textlink="">
      <xdr:nvSpPr>
        <xdr:cNvPr id="173" name="Text Box 25"/>
        <xdr:cNvSpPr txBox="1"/>
      </xdr:nvSpPr>
      <xdr:spPr>
        <a:xfrm>
          <a:off x="6471285" y="2323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99</xdr:row>
      <xdr:rowOff>0</xdr:rowOff>
    </xdr:from>
    <xdr:to>
      <xdr:col>4</xdr:col>
      <xdr:colOff>2370455</xdr:colOff>
      <xdr:row>99</xdr:row>
      <xdr:rowOff>0</xdr:rowOff>
    </xdr:to>
    <xdr:sp macro="" textlink="">
      <xdr:nvSpPr>
        <xdr:cNvPr id="174" name="Text Box 26"/>
        <xdr:cNvSpPr txBox="1"/>
      </xdr:nvSpPr>
      <xdr:spPr>
        <a:xfrm>
          <a:off x="4736465" y="239458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71</xdr:row>
      <xdr:rowOff>0</xdr:rowOff>
    </xdr:from>
    <xdr:to>
      <xdr:col>0</xdr:col>
      <xdr:colOff>162560</xdr:colOff>
      <xdr:row>71</xdr:row>
      <xdr:rowOff>0</xdr:rowOff>
    </xdr:to>
    <xdr:sp macro="" textlink="">
      <xdr:nvSpPr>
        <xdr:cNvPr id="175" name="Text Box 27"/>
        <xdr:cNvSpPr txBox="1"/>
      </xdr:nvSpPr>
      <xdr:spPr>
        <a:xfrm>
          <a:off x="9525" y="172593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80</xdr:row>
      <xdr:rowOff>0</xdr:rowOff>
    </xdr:from>
    <xdr:to>
      <xdr:col>6</xdr:col>
      <xdr:colOff>467360</xdr:colOff>
      <xdr:row>80</xdr:row>
      <xdr:rowOff>0</xdr:rowOff>
    </xdr:to>
    <xdr:sp macro="" textlink="">
      <xdr:nvSpPr>
        <xdr:cNvPr id="176" name="Text Box 28"/>
        <xdr:cNvSpPr txBox="1"/>
      </xdr:nvSpPr>
      <xdr:spPr>
        <a:xfrm>
          <a:off x="6471285" y="1942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80</xdr:row>
      <xdr:rowOff>0</xdr:rowOff>
    </xdr:from>
    <xdr:to>
      <xdr:col>6</xdr:col>
      <xdr:colOff>467360</xdr:colOff>
      <xdr:row>80</xdr:row>
      <xdr:rowOff>0</xdr:rowOff>
    </xdr:to>
    <xdr:sp macro="" textlink="">
      <xdr:nvSpPr>
        <xdr:cNvPr id="177" name="Text Box 29"/>
        <xdr:cNvSpPr txBox="1"/>
      </xdr:nvSpPr>
      <xdr:spPr>
        <a:xfrm>
          <a:off x="6471285" y="1942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80</xdr:row>
      <xdr:rowOff>0</xdr:rowOff>
    </xdr:from>
    <xdr:to>
      <xdr:col>6</xdr:col>
      <xdr:colOff>467360</xdr:colOff>
      <xdr:row>80</xdr:row>
      <xdr:rowOff>0</xdr:rowOff>
    </xdr:to>
    <xdr:sp macro="" textlink="">
      <xdr:nvSpPr>
        <xdr:cNvPr id="178" name="Text Box 30"/>
        <xdr:cNvSpPr txBox="1"/>
      </xdr:nvSpPr>
      <xdr:spPr>
        <a:xfrm>
          <a:off x="6471285" y="19421475"/>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80</xdr:row>
      <xdr:rowOff>0</xdr:rowOff>
    </xdr:from>
    <xdr:to>
      <xdr:col>10</xdr:col>
      <xdr:colOff>323850</xdr:colOff>
      <xdr:row>80</xdr:row>
      <xdr:rowOff>0</xdr:rowOff>
    </xdr:to>
    <xdr:sp macro="" textlink="">
      <xdr:nvSpPr>
        <xdr:cNvPr id="179" name="Text Box 31"/>
        <xdr:cNvSpPr txBox="1"/>
      </xdr:nvSpPr>
      <xdr:spPr>
        <a:xfrm>
          <a:off x="11096625" y="1942147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95</xdr:row>
      <xdr:rowOff>0</xdr:rowOff>
    </xdr:from>
    <xdr:to>
      <xdr:col>4</xdr:col>
      <xdr:colOff>2296160</xdr:colOff>
      <xdr:row>95</xdr:row>
      <xdr:rowOff>0</xdr:rowOff>
    </xdr:to>
    <xdr:sp macro="" textlink="">
      <xdr:nvSpPr>
        <xdr:cNvPr id="180" name="Text Box 32"/>
        <xdr:cNvSpPr txBox="1"/>
      </xdr:nvSpPr>
      <xdr:spPr>
        <a:xfrm>
          <a:off x="4656455" y="229933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95</xdr:row>
      <xdr:rowOff>0</xdr:rowOff>
    </xdr:from>
    <xdr:to>
      <xdr:col>1</xdr:col>
      <xdr:colOff>1553845</xdr:colOff>
      <xdr:row>95</xdr:row>
      <xdr:rowOff>0</xdr:rowOff>
    </xdr:to>
    <xdr:sp macro="" textlink="">
      <xdr:nvSpPr>
        <xdr:cNvPr id="181" name="Text Box 33"/>
        <xdr:cNvSpPr txBox="1"/>
      </xdr:nvSpPr>
      <xdr:spPr>
        <a:xfrm>
          <a:off x="647065" y="22993350"/>
          <a:ext cx="1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95</xdr:row>
      <xdr:rowOff>0</xdr:rowOff>
    </xdr:from>
    <xdr:to>
      <xdr:col>4</xdr:col>
      <xdr:colOff>2370455</xdr:colOff>
      <xdr:row>95</xdr:row>
      <xdr:rowOff>0</xdr:rowOff>
    </xdr:to>
    <xdr:sp macro="" textlink="">
      <xdr:nvSpPr>
        <xdr:cNvPr id="182" name="Text Box 34"/>
        <xdr:cNvSpPr txBox="1"/>
      </xdr:nvSpPr>
      <xdr:spPr>
        <a:xfrm>
          <a:off x="4736465" y="22993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95</xdr:row>
      <xdr:rowOff>0</xdr:rowOff>
    </xdr:from>
    <xdr:to>
      <xdr:col>4</xdr:col>
      <xdr:colOff>2370455</xdr:colOff>
      <xdr:row>95</xdr:row>
      <xdr:rowOff>0</xdr:rowOff>
    </xdr:to>
    <xdr:sp macro="" textlink="">
      <xdr:nvSpPr>
        <xdr:cNvPr id="183" name="Text Box 35"/>
        <xdr:cNvSpPr txBox="1"/>
      </xdr:nvSpPr>
      <xdr:spPr>
        <a:xfrm>
          <a:off x="4736465" y="22993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95</xdr:row>
      <xdr:rowOff>0</xdr:rowOff>
    </xdr:from>
    <xdr:to>
      <xdr:col>4</xdr:col>
      <xdr:colOff>2370455</xdr:colOff>
      <xdr:row>95</xdr:row>
      <xdr:rowOff>0</xdr:rowOff>
    </xdr:to>
    <xdr:sp macro="" textlink="">
      <xdr:nvSpPr>
        <xdr:cNvPr id="184" name="Text Box 36"/>
        <xdr:cNvSpPr txBox="1"/>
      </xdr:nvSpPr>
      <xdr:spPr>
        <a:xfrm>
          <a:off x="4736465" y="22993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80</xdr:row>
      <xdr:rowOff>0</xdr:rowOff>
    </xdr:from>
    <xdr:to>
      <xdr:col>0</xdr:col>
      <xdr:colOff>162560</xdr:colOff>
      <xdr:row>80</xdr:row>
      <xdr:rowOff>0</xdr:rowOff>
    </xdr:to>
    <xdr:sp macro="" textlink="">
      <xdr:nvSpPr>
        <xdr:cNvPr id="185" name="Text Box 37"/>
        <xdr:cNvSpPr txBox="1"/>
      </xdr:nvSpPr>
      <xdr:spPr>
        <a:xfrm>
          <a:off x="9525" y="194214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95</xdr:row>
      <xdr:rowOff>0</xdr:rowOff>
    </xdr:from>
    <xdr:to>
      <xdr:col>0</xdr:col>
      <xdr:colOff>162560</xdr:colOff>
      <xdr:row>95</xdr:row>
      <xdr:rowOff>0</xdr:rowOff>
    </xdr:to>
    <xdr:sp macro="" textlink="">
      <xdr:nvSpPr>
        <xdr:cNvPr id="186" name="Text Box 38"/>
        <xdr:cNvSpPr txBox="1"/>
      </xdr:nvSpPr>
      <xdr:spPr>
        <a:xfrm>
          <a:off x="9525" y="22993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99</xdr:row>
      <xdr:rowOff>0</xdr:rowOff>
    </xdr:from>
    <xdr:to>
      <xdr:col>0</xdr:col>
      <xdr:colOff>162560</xdr:colOff>
      <xdr:row>99</xdr:row>
      <xdr:rowOff>0</xdr:rowOff>
    </xdr:to>
    <xdr:sp macro="" textlink="">
      <xdr:nvSpPr>
        <xdr:cNvPr id="187" name="Text Box 40"/>
        <xdr:cNvSpPr txBox="1"/>
      </xdr:nvSpPr>
      <xdr:spPr>
        <a:xfrm>
          <a:off x="9525" y="239458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99</xdr:row>
      <xdr:rowOff>0</xdr:rowOff>
    </xdr:from>
    <xdr:to>
      <xdr:col>6</xdr:col>
      <xdr:colOff>467360</xdr:colOff>
      <xdr:row>99</xdr:row>
      <xdr:rowOff>0</xdr:rowOff>
    </xdr:to>
    <xdr:sp macro="" textlink="">
      <xdr:nvSpPr>
        <xdr:cNvPr id="188" name="Text Box 41"/>
        <xdr:cNvSpPr txBox="1"/>
      </xdr:nvSpPr>
      <xdr:spPr>
        <a:xfrm>
          <a:off x="6471285" y="2394585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99</xdr:row>
      <xdr:rowOff>0</xdr:rowOff>
    </xdr:from>
    <xdr:to>
      <xdr:col>6</xdr:col>
      <xdr:colOff>467360</xdr:colOff>
      <xdr:row>99</xdr:row>
      <xdr:rowOff>0</xdr:rowOff>
    </xdr:to>
    <xdr:sp macro="" textlink="">
      <xdr:nvSpPr>
        <xdr:cNvPr id="189" name="Text Box 42"/>
        <xdr:cNvSpPr txBox="1"/>
      </xdr:nvSpPr>
      <xdr:spPr>
        <a:xfrm>
          <a:off x="6471285" y="2394585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99</xdr:row>
      <xdr:rowOff>0</xdr:rowOff>
    </xdr:from>
    <xdr:to>
      <xdr:col>6</xdr:col>
      <xdr:colOff>467360</xdr:colOff>
      <xdr:row>99</xdr:row>
      <xdr:rowOff>0</xdr:rowOff>
    </xdr:to>
    <xdr:sp macro="" textlink="">
      <xdr:nvSpPr>
        <xdr:cNvPr id="190" name="Text Box 43"/>
        <xdr:cNvSpPr txBox="1"/>
      </xdr:nvSpPr>
      <xdr:spPr>
        <a:xfrm>
          <a:off x="6471285" y="23945850"/>
          <a:ext cx="4635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99</xdr:row>
      <xdr:rowOff>0</xdr:rowOff>
    </xdr:from>
    <xdr:to>
      <xdr:col>10</xdr:col>
      <xdr:colOff>323850</xdr:colOff>
      <xdr:row>99</xdr:row>
      <xdr:rowOff>0</xdr:rowOff>
    </xdr:to>
    <xdr:sp macro="" textlink="">
      <xdr:nvSpPr>
        <xdr:cNvPr id="191" name="Text Box 44"/>
        <xdr:cNvSpPr txBox="1"/>
      </xdr:nvSpPr>
      <xdr:spPr>
        <a:xfrm>
          <a:off x="11096625" y="239458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101</xdr:row>
      <xdr:rowOff>0</xdr:rowOff>
    </xdr:from>
    <xdr:to>
      <xdr:col>4</xdr:col>
      <xdr:colOff>2296160</xdr:colOff>
      <xdr:row>101</xdr:row>
      <xdr:rowOff>0</xdr:rowOff>
    </xdr:to>
    <xdr:sp macro="" textlink="">
      <xdr:nvSpPr>
        <xdr:cNvPr id="192" name="Text Box 45"/>
        <xdr:cNvSpPr txBox="1"/>
      </xdr:nvSpPr>
      <xdr:spPr>
        <a:xfrm>
          <a:off x="4656455" y="244221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102</xdr:row>
      <xdr:rowOff>0</xdr:rowOff>
    </xdr:from>
    <xdr:to>
      <xdr:col>1</xdr:col>
      <xdr:colOff>1553845</xdr:colOff>
      <xdr:row>102</xdr:row>
      <xdr:rowOff>0</xdr:rowOff>
    </xdr:to>
    <xdr:sp macro="" textlink="">
      <xdr:nvSpPr>
        <xdr:cNvPr id="193" name="Text Box 46"/>
        <xdr:cNvSpPr txBox="1"/>
      </xdr:nvSpPr>
      <xdr:spPr>
        <a:xfrm>
          <a:off x="647065" y="24660225"/>
          <a:ext cx="1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101</xdr:row>
      <xdr:rowOff>0</xdr:rowOff>
    </xdr:from>
    <xdr:to>
      <xdr:col>4</xdr:col>
      <xdr:colOff>2370455</xdr:colOff>
      <xdr:row>101</xdr:row>
      <xdr:rowOff>0</xdr:rowOff>
    </xdr:to>
    <xdr:sp macro="" textlink="">
      <xdr:nvSpPr>
        <xdr:cNvPr id="194" name="Text Box 47"/>
        <xdr:cNvSpPr txBox="1"/>
      </xdr:nvSpPr>
      <xdr:spPr>
        <a:xfrm>
          <a:off x="4736465" y="244221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101</xdr:row>
      <xdr:rowOff>0</xdr:rowOff>
    </xdr:from>
    <xdr:to>
      <xdr:col>4</xdr:col>
      <xdr:colOff>2370455</xdr:colOff>
      <xdr:row>101</xdr:row>
      <xdr:rowOff>0</xdr:rowOff>
    </xdr:to>
    <xdr:sp macro="" textlink="">
      <xdr:nvSpPr>
        <xdr:cNvPr id="195" name="Text Box 48"/>
        <xdr:cNvSpPr txBox="1"/>
      </xdr:nvSpPr>
      <xdr:spPr>
        <a:xfrm>
          <a:off x="4736465" y="244221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1812290</xdr:colOff>
      <xdr:row>101</xdr:row>
      <xdr:rowOff>0</xdr:rowOff>
    </xdr:from>
    <xdr:to>
      <xdr:col>4</xdr:col>
      <xdr:colOff>2370455</xdr:colOff>
      <xdr:row>101</xdr:row>
      <xdr:rowOff>0</xdr:rowOff>
    </xdr:to>
    <xdr:sp macro="" textlink="">
      <xdr:nvSpPr>
        <xdr:cNvPr id="196" name="Text Box 49"/>
        <xdr:cNvSpPr txBox="1"/>
      </xdr:nvSpPr>
      <xdr:spPr>
        <a:xfrm>
          <a:off x="4736465" y="244221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99</xdr:row>
      <xdr:rowOff>0</xdr:rowOff>
    </xdr:from>
    <xdr:to>
      <xdr:col>0</xdr:col>
      <xdr:colOff>162560</xdr:colOff>
      <xdr:row>99</xdr:row>
      <xdr:rowOff>0</xdr:rowOff>
    </xdr:to>
    <xdr:sp macro="" textlink="">
      <xdr:nvSpPr>
        <xdr:cNvPr id="197" name="Text Box 50"/>
        <xdr:cNvSpPr txBox="1"/>
      </xdr:nvSpPr>
      <xdr:spPr>
        <a:xfrm>
          <a:off x="9525" y="239458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6075"/>
          <a:ext cx="134620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199390</xdr:rowOff>
    </xdr:to>
    <xdr:sp macro="" textlink="">
      <xdr:nvSpPr>
        <xdr:cNvPr id="2" name="右中かっこ 1"/>
        <xdr:cNvSpPr/>
      </xdr:nvSpPr>
      <xdr:spPr>
        <a:xfrm>
          <a:off x="5619750" y="723900"/>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19050</xdr:rowOff>
    </xdr:from>
    <xdr:to>
      <xdr:col>14</xdr:col>
      <xdr:colOff>438150</xdr:colOff>
      <xdr:row>74</xdr:row>
      <xdr:rowOff>171450</xdr:rowOff>
    </xdr:to>
    <xdr:sp macro="" textlink="">
      <xdr:nvSpPr>
        <xdr:cNvPr id="3" name="正方形/長方形 2"/>
        <xdr:cNvSpPr/>
      </xdr:nvSpPr>
      <xdr:spPr>
        <a:xfrm>
          <a:off x="142875" y="16906875"/>
          <a:ext cx="13944600" cy="1952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0415\AppData\Local\Temp\Temp1_&#27161;&#28310;&#27096;&#24335;.zip\2-3_&#27161;&#28310;&#27096;&#24335;1_11_&#21220;&#21209;&#34920;_&#23621;&#23429;&#20171;&#35703;&#25903;&#2558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304;&#31119;&#23713;&#24066;&#12305;&#23621;&#23429;&#20171;&#35703;&#25903;&#25588;&#20107;&#26989;&#251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１"/>
      <sheetName val="備考（1）"/>
      <sheetName val="別紙２"/>
      <sheetName val="別紙36"/>
      <sheetName val="別紙36-2"/>
      <sheetName val="参考様式１"/>
      <sheetName val="参考様式２"/>
      <sheetName val="参考様式３"/>
      <sheetName val="標準様式１（１枚版）"/>
      <sheetName val="標準様式１（100名）"/>
      <sheetName val="標準様式１【記載例】居宅介護支援"/>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5">
          <cell r="C15" t="str">
            <v>管理者</v>
          </cell>
        </row>
      </sheetData>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tabSelected="1" workbookViewId="0">
      <selection activeCell="C12" sqref="C12:D15"/>
    </sheetView>
  </sheetViews>
  <sheetFormatPr defaultRowHeight="10.5" x14ac:dyDescent="0.4"/>
  <cols>
    <col min="1" max="1" width="2.5" style="145" customWidth="1"/>
    <col min="2" max="2" width="21.75" style="145" customWidth="1"/>
    <col min="3" max="3" width="3" style="188" customWidth="1"/>
    <col min="4" max="4" width="82.25" style="145" customWidth="1"/>
    <col min="5" max="5" width="5.625" style="145" customWidth="1"/>
    <col min="6" max="256" width="9" style="145"/>
    <col min="257" max="257" width="2.5" style="145" customWidth="1"/>
    <col min="258" max="258" width="21.75" style="145" customWidth="1"/>
    <col min="259" max="259" width="3" style="145" customWidth="1"/>
    <col min="260" max="260" width="82.25" style="145" customWidth="1"/>
    <col min="261" max="261" width="5.625" style="145" customWidth="1"/>
    <col min="262" max="512" width="9" style="145"/>
    <col min="513" max="513" width="2.5" style="145" customWidth="1"/>
    <col min="514" max="514" width="21.75" style="145" customWidth="1"/>
    <col min="515" max="515" width="3" style="145" customWidth="1"/>
    <col min="516" max="516" width="82.25" style="145" customWidth="1"/>
    <col min="517" max="517" width="5.625" style="145" customWidth="1"/>
    <col min="518" max="768" width="9" style="145"/>
    <col min="769" max="769" width="2.5" style="145" customWidth="1"/>
    <col min="770" max="770" width="21.75" style="145" customWidth="1"/>
    <col min="771" max="771" width="3" style="145" customWidth="1"/>
    <col min="772" max="772" width="82.25" style="145" customWidth="1"/>
    <col min="773" max="773" width="5.625" style="145" customWidth="1"/>
    <col min="774" max="1024" width="9" style="145"/>
    <col min="1025" max="1025" width="2.5" style="145" customWidth="1"/>
    <col min="1026" max="1026" width="21.75" style="145" customWidth="1"/>
    <col min="1027" max="1027" width="3" style="145" customWidth="1"/>
    <col min="1028" max="1028" width="82.25" style="145" customWidth="1"/>
    <col min="1029" max="1029" width="5.625" style="145" customWidth="1"/>
    <col min="1030" max="1280" width="9" style="145"/>
    <col min="1281" max="1281" width="2.5" style="145" customWidth="1"/>
    <col min="1282" max="1282" width="21.75" style="145" customWidth="1"/>
    <col min="1283" max="1283" width="3" style="145" customWidth="1"/>
    <col min="1284" max="1284" width="82.25" style="145" customWidth="1"/>
    <col min="1285" max="1285" width="5.625" style="145" customWidth="1"/>
    <col min="1286" max="1536" width="9" style="145"/>
    <col min="1537" max="1537" width="2.5" style="145" customWidth="1"/>
    <col min="1538" max="1538" width="21.75" style="145" customWidth="1"/>
    <col min="1539" max="1539" width="3" style="145" customWidth="1"/>
    <col min="1540" max="1540" width="82.25" style="145" customWidth="1"/>
    <col min="1541" max="1541" width="5.625" style="145" customWidth="1"/>
    <col min="1542" max="1792" width="9" style="145"/>
    <col min="1793" max="1793" width="2.5" style="145" customWidth="1"/>
    <col min="1794" max="1794" width="21.75" style="145" customWidth="1"/>
    <col min="1795" max="1795" width="3" style="145" customWidth="1"/>
    <col min="1796" max="1796" width="82.25" style="145" customWidth="1"/>
    <col min="1797" max="1797" width="5.625" style="145" customWidth="1"/>
    <col min="1798" max="2048" width="9" style="145"/>
    <col min="2049" max="2049" width="2.5" style="145" customWidth="1"/>
    <col min="2050" max="2050" width="21.75" style="145" customWidth="1"/>
    <col min="2051" max="2051" width="3" style="145" customWidth="1"/>
    <col min="2052" max="2052" width="82.25" style="145" customWidth="1"/>
    <col min="2053" max="2053" width="5.625" style="145" customWidth="1"/>
    <col min="2054" max="2304" width="9" style="145"/>
    <col min="2305" max="2305" width="2.5" style="145" customWidth="1"/>
    <col min="2306" max="2306" width="21.75" style="145" customWidth="1"/>
    <col min="2307" max="2307" width="3" style="145" customWidth="1"/>
    <col min="2308" max="2308" width="82.25" style="145" customWidth="1"/>
    <col min="2309" max="2309" width="5.625" style="145" customWidth="1"/>
    <col min="2310" max="2560" width="9" style="145"/>
    <col min="2561" max="2561" width="2.5" style="145" customWidth="1"/>
    <col min="2562" max="2562" width="21.75" style="145" customWidth="1"/>
    <col min="2563" max="2563" width="3" style="145" customWidth="1"/>
    <col min="2564" max="2564" width="82.25" style="145" customWidth="1"/>
    <col min="2565" max="2565" width="5.625" style="145" customWidth="1"/>
    <col min="2566" max="2816" width="9" style="145"/>
    <col min="2817" max="2817" width="2.5" style="145" customWidth="1"/>
    <col min="2818" max="2818" width="21.75" style="145" customWidth="1"/>
    <col min="2819" max="2819" width="3" style="145" customWidth="1"/>
    <col min="2820" max="2820" width="82.25" style="145" customWidth="1"/>
    <col min="2821" max="2821" width="5.625" style="145" customWidth="1"/>
    <col min="2822" max="3072" width="9" style="145"/>
    <col min="3073" max="3073" width="2.5" style="145" customWidth="1"/>
    <col min="3074" max="3074" width="21.75" style="145" customWidth="1"/>
    <col min="3075" max="3075" width="3" style="145" customWidth="1"/>
    <col min="3076" max="3076" width="82.25" style="145" customWidth="1"/>
    <col min="3077" max="3077" width="5.625" style="145" customWidth="1"/>
    <col min="3078" max="3328" width="9" style="145"/>
    <col min="3329" max="3329" width="2.5" style="145" customWidth="1"/>
    <col min="3330" max="3330" width="21.75" style="145" customWidth="1"/>
    <col min="3331" max="3331" width="3" style="145" customWidth="1"/>
    <col min="3332" max="3332" width="82.25" style="145" customWidth="1"/>
    <col min="3333" max="3333" width="5.625" style="145" customWidth="1"/>
    <col min="3334" max="3584" width="9" style="145"/>
    <col min="3585" max="3585" width="2.5" style="145" customWidth="1"/>
    <col min="3586" max="3586" width="21.75" style="145" customWidth="1"/>
    <col min="3587" max="3587" width="3" style="145" customWidth="1"/>
    <col min="3588" max="3588" width="82.25" style="145" customWidth="1"/>
    <col min="3589" max="3589" width="5.625" style="145" customWidth="1"/>
    <col min="3590" max="3840" width="9" style="145"/>
    <col min="3841" max="3841" width="2.5" style="145" customWidth="1"/>
    <col min="3842" max="3842" width="21.75" style="145" customWidth="1"/>
    <col min="3843" max="3843" width="3" style="145" customWidth="1"/>
    <col min="3844" max="3844" width="82.25" style="145" customWidth="1"/>
    <col min="3845" max="3845" width="5.625" style="145" customWidth="1"/>
    <col min="3846" max="4096" width="9" style="145"/>
    <col min="4097" max="4097" width="2.5" style="145" customWidth="1"/>
    <col min="4098" max="4098" width="21.75" style="145" customWidth="1"/>
    <col min="4099" max="4099" width="3" style="145" customWidth="1"/>
    <col min="4100" max="4100" width="82.25" style="145" customWidth="1"/>
    <col min="4101" max="4101" width="5.625" style="145" customWidth="1"/>
    <col min="4102" max="4352" width="9" style="145"/>
    <col min="4353" max="4353" width="2.5" style="145" customWidth="1"/>
    <col min="4354" max="4354" width="21.75" style="145" customWidth="1"/>
    <col min="4355" max="4355" width="3" style="145" customWidth="1"/>
    <col min="4356" max="4356" width="82.25" style="145" customWidth="1"/>
    <col min="4357" max="4357" width="5.625" style="145" customWidth="1"/>
    <col min="4358" max="4608" width="9" style="145"/>
    <col min="4609" max="4609" width="2.5" style="145" customWidth="1"/>
    <col min="4610" max="4610" width="21.75" style="145" customWidth="1"/>
    <col min="4611" max="4611" width="3" style="145" customWidth="1"/>
    <col min="4612" max="4612" width="82.25" style="145" customWidth="1"/>
    <col min="4613" max="4613" width="5.625" style="145" customWidth="1"/>
    <col min="4614" max="4864" width="9" style="145"/>
    <col min="4865" max="4865" width="2.5" style="145" customWidth="1"/>
    <col min="4866" max="4866" width="21.75" style="145" customWidth="1"/>
    <col min="4867" max="4867" width="3" style="145" customWidth="1"/>
    <col min="4868" max="4868" width="82.25" style="145" customWidth="1"/>
    <col min="4869" max="4869" width="5.625" style="145" customWidth="1"/>
    <col min="4870" max="5120" width="9" style="145"/>
    <col min="5121" max="5121" width="2.5" style="145" customWidth="1"/>
    <col min="5122" max="5122" width="21.75" style="145" customWidth="1"/>
    <col min="5123" max="5123" width="3" style="145" customWidth="1"/>
    <col min="5124" max="5124" width="82.25" style="145" customWidth="1"/>
    <col min="5125" max="5125" width="5.625" style="145" customWidth="1"/>
    <col min="5126" max="5376" width="9" style="145"/>
    <col min="5377" max="5377" width="2.5" style="145" customWidth="1"/>
    <col min="5378" max="5378" width="21.75" style="145" customWidth="1"/>
    <col min="5379" max="5379" width="3" style="145" customWidth="1"/>
    <col min="5380" max="5380" width="82.25" style="145" customWidth="1"/>
    <col min="5381" max="5381" width="5.625" style="145" customWidth="1"/>
    <col min="5382" max="5632" width="9" style="145"/>
    <col min="5633" max="5633" width="2.5" style="145" customWidth="1"/>
    <col min="5634" max="5634" width="21.75" style="145" customWidth="1"/>
    <col min="5635" max="5635" width="3" style="145" customWidth="1"/>
    <col min="5636" max="5636" width="82.25" style="145" customWidth="1"/>
    <col min="5637" max="5637" width="5.625" style="145" customWidth="1"/>
    <col min="5638" max="5888" width="9" style="145"/>
    <col min="5889" max="5889" width="2.5" style="145" customWidth="1"/>
    <col min="5890" max="5890" width="21.75" style="145" customWidth="1"/>
    <col min="5891" max="5891" width="3" style="145" customWidth="1"/>
    <col min="5892" max="5892" width="82.25" style="145" customWidth="1"/>
    <col min="5893" max="5893" width="5.625" style="145" customWidth="1"/>
    <col min="5894" max="6144" width="9" style="145"/>
    <col min="6145" max="6145" width="2.5" style="145" customWidth="1"/>
    <col min="6146" max="6146" width="21.75" style="145" customWidth="1"/>
    <col min="6147" max="6147" width="3" style="145" customWidth="1"/>
    <col min="6148" max="6148" width="82.25" style="145" customWidth="1"/>
    <col min="6149" max="6149" width="5.625" style="145" customWidth="1"/>
    <col min="6150" max="6400" width="9" style="145"/>
    <col min="6401" max="6401" width="2.5" style="145" customWidth="1"/>
    <col min="6402" max="6402" width="21.75" style="145" customWidth="1"/>
    <col min="6403" max="6403" width="3" style="145" customWidth="1"/>
    <col min="6404" max="6404" width="82.25" style="145" customWidth="1"/>
    <col min="6405" max="6405" width="5.625" style="145" customWidth="1"/>
    <col min="6406" max="6656" width="9" style="145"/>
    <col min="6657" max="6657" width="2.5" style="145" customWidth="1"/>
    <col min="6658" max="6658" width="21.75" style="145" customWidth="1"/>
    <col min="6659" max="6659" width="3" style="145" customWidth="1"/>
    <col min="6660" max="6660" width="82.25" style="145" customWidth="1"/>
    <col min="6661" max="6661" width="5.625" style="145" customWidth="1"/>
    <col min="6662" max="6912" width="9" style="145"/>
    <col min="6913" max="6913" width="2.5" style="145" customWidth="1"/>
    <col min="6914" max="6914" width="21.75" style="145" customWidth="1"/>
    <col min="6915" max="6915" width="3" style="145" customWidth="1"/>
    <col min="6916" max="6916" width="82.25" style="145" customWidth="1"/>
    <col min="6917" max="6917" width="5.625" style="145" customWidth="1"/>
    <col min="6918" max="7168" width="9" style="145"/>
    <col min="7169" max="7169" width="2.5" style="145" customWidth="1"/>
    <col min="7170" max="7170" width="21.75" style="145" customWidth="1"/>
    <col min="7171" max="7171" width="3" style="145" customWidth="1"/>
    <col min="7172" max="7172" width="82.25" style="145" customWidth="1"/>
    <col min="7173" max="7173" width="5.625" style="145" customWidth="1"/>
    <col min="7174" max="7424" width="9" style="145"/>
    <col min="7425" max="7425" width="2.5" style="145" customWidth="1"/>
    <col min="7426" max="7426" width="21.75" style="145" customWidth="1"/>
    <col min="7427" max="7427" width="3" style="145" customWidth="1"/>
    <col min="7428" max="7428" width="82.25" style="145" customWidth="1"/>
    <col min="7429" max="7429" width="5.625" style="145" customWidth="1"/>
    <col min="7430" max="7680" width="9" style="145"/>
    <col min="7681" max="7681" width="2.5" style="145" customWidth="1"/>
    <col min="7682" max="7682" width="21.75" style="145" customWidth="1"/>
    <col min="7683" max="7683" width="3" style="145" customWidth="1"/>
    <col min="7684" max="7684" width="82.25" style="145" customWidth="1"/>
    <col min="7685" max="7685" width="5.625" style="145" customWidth="1"/>
    <col min="7686" max="7936" width="9" style="145"/>
    <col min="7937" max="7937" width="2.5" style="145" customWidth="1"/>
    <col min="7938" max="7938" width="21.75" style="145" customWidth="1"/>
    <col min="7939" max="7939" width="3" style="145" customWidth="1"/>
    <col min="7940" max="7940" width="82.25" style="145" customWidth="1"/>
    <col min="7941" max="7941" width="5.625" style="145" customWidth="1"/>
    <col min="7942" max="8192" width="9" style="145"/>
    <col min="8193" max="8193" width="2.5" style="145" customWidth="1"/>
    <col min="8194" max="8194" width="21.75" style="145" customWidth="1"/>
    <col min="8195" max="8195" width="3" style="145" customWidth="1"/>
    <col min="8196" max="8196" width="82.25" style="145" customWidth="1"/>
    <col min="8197" max="8197" width="5.625" style="145" customWidth="1"/>
    <col min="8198" max="8448" width="9" style="145"/>
    <col min="8449" max="8449" width="2.5" style="145" customWidth="1"/>
    <col min="8450" max="8450" width="21.75" style="145" customWidth="1"/>
    <col min="8451" max="8451" width="3" style="145" customWidth="1"/>
    <col min="8452" max="8452" width="82.25" style="145" customWidth="1"/>
    <col min="8453" max="8453" width="5.625" style="145" customWidth="1"/>
    <col min="8454" max="8704" width="9" style="145"/>
    <col min="8705" max="8705" width="2.5" style="145" customWidth="1"/>
    <col min="8706" max="8706" width="21.75" style="145" customWidth="1"/>
    <col min="8707" max="8707" width="3" style="145" customWidth="1"/>
    <col min="8708" max="8708" width="82.25" style="145" customWidth="1"/>
    <col min="8709" max="8709" width="5.625" style="145" customWidth="1"/>
    <col min="8710" max="8960" width="9" style="145"/>
    <col min="8961" max="8961" width="2.5" style="145" customWidth="1"/>
    <col min="8962" max="8962" width="21.75" style="145" customWidth="1"/>
    <col min="8963" max="8963" width="3" style="145" customWidth="1"/>
    <col min="8964" max="8964" width="82.25" style="145" customWidth="1"/>
    <col min="8965" max="8965" width="5.625" style="145" customWidth="1"/>
    <col min="8966" max="9216" width="9" style="145"/>
    <col min="9217" max="9217" width="2.5" style="145" customWidth="1"/>
    <col min="9218" max="9218" width="21.75" style="145" customWidth="1"/>
    <col min="9219" max="9219" width="3" style="145" customWidth="1"/>
    <col min="9220" max="9220" width="82.25" style="145" customWidth="1"/>
    <col min="9221" max="9221" width="5.625" style="145" customWidth="1"/>
    <col min="9222" max="9472" width="9" style="145"/>
    <col min="9473" max="9473" width="2.5" style="145" customWidth="1"/>
    <col min="9474" max="9474" width="21.75" style="145" customWidth="1"/>
    <col min="9475" max="9475" width="3" style="145" customWidth="1"/>
    <col min="9476" max="9476" width="82.25" style="145" customWidth="1"/>
    <col min="9477" max="9477" width="5.625" style="145" customWidth="1"/>
    <col min="9478" max="9728" width="9" style="145"/>
    <col min="9729" max="9729" width="2.5" style="145" customWidth="1"/>
    <col min="9730" max="9730" width="21.75" style="145" customWidth="1"/>
    <col min="9731" max="9731" width="3" style="145" customWidth="1"/>
    <col min="9732" max="9732" width="82.25" style="145" customWidth="1"/>
    <col min="9733" max="9733" width="5.625" style="145" customWidth="1"/>
    <col min="9734" max="9984" width="9" style="145"/>
    <col min="9985" max="9985" width="2.5" style="145" customWidth="1"/>
    <col min="9986" max="9986" width="21.75" style="145" customWidth="1"/>
    <col min="9987" max="9987" width="3" style="145" customWidth="1"/>
    <col min="9988" max="9988" width="82.25" style="145" customWidth="1"/>
    <col min="9989" max="9989" width="5.625" style="145" customWidth="1"/>
    <col min="9990" max="10240" width="9" style="145"/>
    <col min="10241" max="10241" width="2.5" style="145" customWidth="1"/>
    <col min="10242" max="10242" width="21.75" style="145" customWidth="1"/>
    <col min="10243" max="10243" width="3" style="145" customWidth="1"/>
    <col min="10244" max="10244" width="82.25" style="145" customWidth="1"/>
    <col min="10245" max="10245" width="5.625" style="145" customWidth="1"/>
    <col min="10246" max="10496" width="9" style="145"/>
    <col min="10497" max="10497" width="2.5" style="145" customWidth="1"/>
    <col min="10498" max="10498" width="21.75" style="145" customWidth="1"/>
    <col min="10499" max="10499" width="3" style="145" customWidth="1"/>
    <col min="10500" max="10500" width="82.25" style="145" customWidth="1"/>
    <col min="10501" max="10501" width="5.625" style="145" customWidth="1"/>
    <col min="10502" max="10752" width="9" style="145"/>
    <col min="10753" max="10753" width="2.5" style="145" customWidth="1"/>
    <col min="10754" max="10754" width="21.75" style="145" customWidth="1"/>
    <col min="10755" max="10755" width="3" style="145" customWidth="1"/>
    <col min="10756" max="10756" width="82.25" style="145" customWidth="1"/>
    <col min="10757" max="10757" width="5.625" style="145" customWidth="1"/>
    <col min="10758" max="11008" width="9" style="145"/>
    <col min="11009" max="11009" width="2.5" style="145" customWidth="1"/>
    <col min="11010" max="11010" width="21.75" style="145" customWidth="1"/>
    <col min="11011" max="11011" width="3" style="145" customWidth="1"/>
    <col min="11012" max="11012" width="82.25" style="145" customWidth="1"/>
    <col min="11013" max="11013" width="5.625" style="145" customWidth="1"/>
    <col min="11014" max="11264" width="9" style="145"/>
    <col min="11265" max="11265" width="2.5" style="145" customWidth="1"/>
    <col min="11266" max="11266" width="21.75" style="145" customWidth="1"/>
    <col min="11267" max="11267" width="3" style="145" customWidth="1"/>
    <col min="11268" max="11268" width="82.25" style="145" customWidth="1"/>
    <col min="11269" max="11269" width="5.625" style="145" customWidth="1"/>
    <col min="11270" max="11520" width="9" style="145"/>
    <col min="11521" max="11521" width="2.5" style="145" customWidth="1"/>
    <col min="11522" max="11522" width="21.75" style="145" customWidth="1"/>
    <col min="11523" max="11523" width="3" style="145" customWidth="1"/>
    <col min="11524" max="11524" width="82.25" style="145" customWidth="1"/>
    <col min="11525" max="11525" width="5.625" style="145" customWidth="1"/>
    <col min="11526" max="11776" width="9" style="145"/>
    <col min="11777" max="11777" width="2.5" style="145" customWidth="1"/>
    <col min="11778" max="11778" width="21.75" style="145" customWidth="1"/>
    <col min="11779" max="11779" width="3" style="145" customWidth="1"/>
    <col min="11780" max="11780" width="82.25" style="145" customWidth="1"/>
    <col min="11781" max="11781" width="5.625" style="145" customWidth="1"/>
    <col min="11782" max="12032" width="9" style="145"/>
    <col min="12033" max="12033" width="2.5" style="145" customWidth="1"/>
    <col min="12034" max="12034" width="21.75" style="145" customWidth="1"/>
    <col min="12035" max="12035" width="3" style="145" customWidth="1"/>
    <col min="12036" max="12036" width="82.25" style="145" customWidth="1"/>
    <col min="12037" max="12037" width="5.625" style="145" customWidth="1"/>
    <col min="12038" max="12288" width="9" style="145"/>
    <col min="12289" max="12289" width="2.5" style="145" customWidth="1"/>
    <col min="12290" max="12290" width="21.75" style="145" customWidth="1"/>
    <col min="12291" max="12291" width="3" style="145" customWidth="1"/>
    <col min="12292" max="12292" width="82.25" style="145" customWidth="1"/>
    <col min="12293" max="12293" width="5.625" style="145" customWidth="1"/>
    <col min="12294" max="12544" width="9" style="145"/>
    <col min="12545" max="12545" width="2.5" style="145" customWidth="1"/>
    <col min="12546" max="12546" width="21.75" style="145" customWidth="1"/>
    <col min="12547" max="12547" width="3" style="145" customWidth="1"/>
    <col min="12548" max="12548" width="82.25" style="145" customWidth="1"/>
    <col min="12549" max="12549" width="5.625" style="145" customWidth="1"/>
    <col min="12550" max="12800" width="9" style="145"/>
    <col min="12801" max="12801" width="2.5" style="145" customWidth="1"/>
    <col min="12802" max="12802" width="21.75" style="145" customWidth="1"/>
    <col min="12803" max="12803" width="3" style="145" customWidth="1"/>
    <col min="12804" max="12804" width="82.25" style="145" customWidth="1"/>
    <col min="12805" max="12805" width="5.625" style="145" customWidth="1"/>
    <col min="12806" max="13056" width="9" style="145"/>
    <col min="13057" max="13057" width="2.5" style="145" customWidth="1"/>
    <col min="13058" max="13058" width="21.75" style="145" customWidth="1"/>
    <col min="13059" max="13059" width="3" style="145" customWidth="1"/>
    <col min="13060" max="13060" width="82.25" style="145" customWidth="1"/>
    <col min="13061" max="13061" width="5.625" style="145" customWidth="1"/>
    <col min="13062" max="13312" width="9" style="145"/>
    <col min="13313" max="13313" width="2.5" style="145" customWidth="1"/>
    <col min="13314" max="13314" width="21.75" style="145" customWidth="1"/>
    <col min="13315" max="13315" width="3" style="145" customWidth="1"/>
    <col min="13316" max="13316" width="82.25" style="145" customWidth="1"/>
    <col min="13317" max="13317" width="5.625" style="145" customWidth="1"/>
    <col min="13318" max="13568" width="9" style="145"/>
    <col min="13569" max="13569" width="2.5" style="145" customWidth="1"/>
    <col min="13570" max="13570" width="21.75" style="145" customWidth="1"/>
    <col min="13571" max="13571" width="3" style="145" customWidth="1"/>
    <col min="13572" max="13572" width="82.25" style="145" customWidth="1"/>
    <col min="13573" max="13573" width="5.625" style="145" customWidth="1"/>
    <col min="13574" max="13824" width="9" style="145"/>
    <col min="13825" max="13825" width="2.5" style="145" customWidth="1"/>
    <col min="13826" max="13826" width="21.75" style="145" customWidth="1"/>
    <col min="13827" max="13827" width="3" style="145" customWidth="1"/>
    <col min="13828" max="13828" width="82.25" style="145" customWidth="1"/>
    <col min="13829" max="13829" width="5.625" style="145" customWidth="1"/>
    <col min="13830" max="14080" width="9" style="145"/>
    <col min="14081" max="14081" width="2.5" style="145" customWidth="1"/>
    <col min="14082" max="14082" width="21.75" style="145" customWidth="1"/>
    <col min="14083" max="14083" width="3" style="145" customWidth="1"/>
    <col min="14084" max="14084" width="82.25" style="145" customWidth="1"/>
    <col min="14085" max="14085" width="5.625" style="145" customWidth="1"/>
    <col min="14086" max="14336" width="9" style="145"/>
    <col min="14337" max="14337" width="2.5" style="145" customWidth="1"/>
    <col min="14338" max="14338" width="21.75" style="145" customWidth="1"/>
    <col min="14339" max="14339" width="3" style="145" customWidth="1"/>
    <col min="14340" max="14340" width="82.25" style="145" customWidth="1"/>
    <col min="14341" max="14341" width="5.625" style="145" customWidth="1"/>
    <col min="14342" max="14592" width="9" style="145"/>
    <col min="14593" max="14593" width="2.5" style="145" customWidth="1"/>
    <col min="14594" max="14594" width="21.75" style="145" customWidth="1"/>
    <col min="14595" max="14595" width="3" style="145" customWidth="1"/>
    <col min="14596" max="14596" width="82.25" style="145" customWidth="1"/>
    <col min="14597" max="14597" width="5.625" style="145" customWidth="1"/>
    <col min="14598" max="14848" width="9" style="145"/>
    <col min="14849" max="14849" width="2.5" style="145" customWidth="1"/>
    <col min="14850" max="14850" width="21.75" style="145" customWidth="1"/>
    <col min="14851" max="14851" width="3" style="145" customWidth="1"/>
    <col min="14852" max="14852" width="82.25" style="145" customWidth="1"/>
    <col min="14853" max="14853" width="5.625" style="145" customWidth="1"/>
    <col min="14854" max="15104" width="9" style="145"/>
    <col min="15105" max="15105" width="2.5" style="145" customWidth="1"/>
    <col min="15106" max="15106" width="21.75" style="145" customWidth="1"/>
    <col min="15107" max="15107" width="3" style="145" customWidth="1"/>
    <col min="15108" max="15108" width="82.25" style="145" customWidth="1"/>
    <col min="15109" max="15109" width="5.625" style="145" customWidth="1"/>
    <col min="15110" max="15360" width="9" style="145"/>
    <col min="15361" max="15361" width="2.5" style="145" customWidth="1"/>
    <col min="15362" max="15362" width="21.75" style="145" customWidth="1"/>
    <col min="15363" max="15363" width="3" style="145" customWidth="1"/>
    <col min="15364" max="15364" width="82.25" style="145" customWidth="1"/>
    <col min="15365" max="15365" width="5.625" style="145" customWidth="1"/>
    <col min="15366" max="15616" width="9" style="145"/>
    <col min="15617" max="15617" width="2.5" style="145" customWidth="1"/>
    <col min="15618" max="15618" width="21.75" style="145" customWidth="1"/>
    <col min="15619" max="15619" width="3" style="145" customWidth="1"/>
    <col min="15620" max="15620" width="82.25" style="145" customWidth="1"/>
    <col min="15621" max="15621" width="5.625" style="145" customWidth="1"/>
    <col min="15622" max="15872" width="9" style="145"/>
    <col min="15873" max="15873" width="2.5" style="145" customWidth="1"/>
    <col min="15874" max="15874" width="21.75" style="145" customWidth="1"/>
    <col min="15875" max="15875" width="3" style="145" customWidth="1"/>
    <col min="15876" max="15876" width="82.25" style="145" customWidth="1"/>
    <col min="15877" max="15877" width="5.625" style="145" customWidth="1"/>
    <col min="15878" max="16128" width="9" style="145"/>
    <col min="16129" max="16129" width="2.5" style="145" customWidth="1"/>
    <col min="16130" max="16130" width="21.75" style="145" customWidth="1"/>
    <col min="16131" max="16131" width="3" style="145" customWidth="1"/>
    <col min="16132" max="16132" width="82.25" style="145" customWidth="1"/>
    <col min="16133" max="16133" width="5.625" style="145" customWidth="1"/>
    <col min="16134" max="16384" width="9" style="145"/>
  </cols>
  <sheetData>
    <row r="1" spans="1:4" s="142" customFormat="1" ht="19.5" customHeight="1" x14ac:dyDescent="0.4">
      <c r="A1" s="401" t="s">
        <v>296</v>
      </c>
      <c r="B1" s="401"/>
      <c r="C1" s="401"/>
      <c r="D1" s="401"/>
    </row>
    <row r="2" spans="1:4" ht="17.25" customHeight="1" x14ac:dyDescent="0.4">
      <c r="A2" s="143"/>
      <c r="B2" s="143"/>
      <c r="C2" s="144"/>
      <c r="D2" s="143"/>
    </row>
    <row r="3" spans="1:4" ht="17.25" customHeight="1" x14ac:dyDescent="0.4">
      <c r="A3" s="146" t="s">
        <v>297</v>
      </c>
      <c r="B3" s="147" t="s">
        <v>298</v>
      </c>
      <c r="C3" s="144"/>
      <c r="D3" s="143"/>
    </row>
    <row r="4" spans="1:4" ht="17.25" customHeight="1" x14ac:dyDescent="0.4">
      <c r="A4" s="148" t="s">
        <v>299</v>
      </c>
      <c r="B4" s="149"/>
      <c r="C4" s="150"/>
      <c r="D4" s="151" t="s">
        <v>300</v>
      </c>
    </row>
    <row r="5" spans="1:4" ht="17.25" customHeight="1" x14ac:dyDescent="0.4">
      <c r="A5" s="152" t="s">
        <v>301</v>
      </c>
      <c r="B5" s="153"/>
      <c r="C5" s="154" t="s">
        <v>302</v>
      </c>
      <c r="D5" s="155" t="s">
        <v>464</v>
      </c>
    </row>
    <row r="6" spans="1:4" ht="17.25" customHeight="1" x14ac:dyDescent="0.4">
      <c r="A6" s="156"/>
      <c r="B6" s="157"/>
      <c r="C6" s="158" t="s">
        <v>302</v>
      </c>
      <c r="D6" s="159" t="s">
        <v>325</v>
      </c>
    </row>
    <row r="7" spans="1:4" ht="17.25" customHeight="1" x14ac:dyDescent="0.4">
      <c r="A7" s="156"/>
      <c r="B7" s="157"/>
      <c r="C7" s="158" t="s">
        <v>302</v>
      </c>
      <c r="D7" s="159" t="s">
        <v>321</v>
      </c>
    </row>
    <row r="8" spans="1:4" ht="17.25" customHeight="1" x14ac:dyDescent="0.4">
      <c r="A8" s="156"/>
      <c r="B8" s="157"/>
      <c r="C8" s="158" t="s">
        <v>302</v>
      </c>
      <c r="D8" s="159" t="s">
        <v>465</v>
      </c>
    </row>
    <row r="9" spans="1:4" ht="17.25" customHeight="1" x14ac:dyDescent="0.4">
      <c r="A9" s="156"/>
      <c r="B9" s="157"/>
      <c r="C9" s="160"/>
      <c r="D9" s="161" t="s">
        <v>466</v>
      </c>
    </row>
    <row r="10" spans="1:4" ht="17.25" customHeight="1" x14ac:dyDescent="0.4">
      <c r="A10" s="162"/>
      <c r="B10" s="163" t="s">
        <v>322</v>
      </c>
      <c r="C10" s="402"/>
      <c r="D10" s="403"/>
    </row>
    <row r="11" spans="1:4" ht="17.25" customHeight="1" x14ac:dyDescent="0.4">
      <c r="A11" s="162"/>
      <c r="B11" s="169"/>
      <c r="C11" s="404"/>
      <c r="D11" s="405"/>
    </row>
    <row r="12" spans="1:4" ht="17.25" customHeight="1" x14ac:dyDescent="0.4">
      <c r="A12" s="162"/>
      <c r="B12" s="163" t="s">
        <v>323</v>
      </c>
      <c r="C12" s="402"/>
      <c r="D12" s="403"/>
    </row>
    <row r="13" spans="1:4" ht="17.25" customHeight="1" x14ac:dyDescent="0.4">
      <c r="A13" s="162"/>
      <c r="B13" s="170" t="s">
        <v>304</v>
      </c>
      <c r="C13" s="406"/>
      <c r="D13" s="407"/>
    </row>
    <row r="14" spans="1:4" ht="17.25" customHeight="1" x14ac:dyDescent="0.4">
      <c r="A14" s="162"/>
      <c r="B14" s="170" t="s">
        <v>305</v>
      </c>
      <c r="C14" s="406"/>
      <c r="D14" s="407"/>
    </row>
    <row r="15" spans="1:4" ht="17.25" customHeight="1" x14ac:dyDescent="0.4">
      <c r="A15" s="162"/>
      <c r="B15" s="164" t="s">
        <v>306</v>
      </c>
      <c r="C15" s="404"/>
      <c r="D15" s="405"/>
    </row>
    <row r="16" spans="1:4" ht="17.25" customHeight="1" x14ac:dyDescent="0.4">
      <c r="A16" s="162"/>
      <c r="B16" s="163" t="s">
        <v>303</v>
      </c>
      <c r="C16" s="402"/>
      <c r="D16" s="403"/>
    </row>
    <row r="17" spans="1:7" ht="17.25" customHeight="1" x14ac:dyDescent="0.4">
      <c r="A17" s="162"/>
      <c r="B17" s="170" t="s">
        <v>304</v>
      </c>
      <c r="C17" s="406"/>
      <c r="D17" s="407"/>
    </row>
    <row r="18" spans="1:7" ht="17.25" customHeight="1" x14ac:dyDescent="0.4">
      <c r="A18" s="162"/>
      <c r="B18" s="170" t="s">
        <v>307</v>
      </c>
      <c r="C18" s="406"/>
      <c r="D18" s="407"/>
    </row>
    <row r="19" spans="1:7" ht="17.25" customHeight="1" x14ac:dyDescent="0.4">
      <c r="A19" s="162"/>
      <c r="B19" s="164" t="s">
        <v>308</v>
      </c>
      <c r="C19" s="404"/>
      <c r="D19" s="405"/>
    </row>
    <row r="20" spans="1:7" ht="17.25" customHeight="1" x14ac:dyDescent="0.4">
      <c r="A20" s="162"/>
      <c r="B20" s="172" t="s">
        <v>324</v>
      </c>
      <c r="C20" s="154" t="s">
        <v>302</v>
      </c>
      <c r="D20" s="165" t="s">
        <v>326</v>
      </c>
    </row>
    <row r="21" spans="1:7" ht="17.25" customHeight="1" x14ac:dyDescent="0.4">
      <c r="A21" s="162"/>
      <c r="B21" s="173" t="s">
        <v>309</v>
      </c>
      <c r="C21" s="158" t="s">
        <v>302</v>
      </c>
      <c r="D21" s="174" t="s">
        <v>467</v>
      </c>
    </row>
    <row r="22" spans="1:7" s="178" customFormat="1" ht="16.5" customHeight="1" x14ac:dyDescent="0.4">
      <c r="A22" s="175"/>
      <c r="B22" s="176"/>
      <c r="C22" s="177"/>
      <c r="D22" s="174" t="s">
        <v>468</v>
      </c>
    </row>
    <row r="23" spans="1:7" ht="17.25" customHeight="1" x14ac:dyDescent="0.4">
      <c r="A23" s="162"/>
      <c r="B23" s="173"/>
      <c r="C23" s="158" t="s">
        <v>302</v>
      </c>
      <c r="D23" s="179" t="s">
        <v>471</v>
      </c>
    </row>
    <row r="24" spans="1:7" ht="17.25" customHeight="1" x14ac:dyDescent="0.4">
      <c r="A24" s="162"/>
      <c r="B24" s="173"/>
      <c r="C24" s="158" t="s">
        <v>302</v>
      </c>
      <c r="D24" s="179" t="s">
        <v>472</v>
      </c>
    </row>
    <row r="25" spans="1:7" ht="17.25" customHeight="1" x14ac:dyDescent="0.4">
      <c r="A25" s="162"/>
      <c r="B25" s="173"/>
      <c r="C25" s="158" t="s">
        <v>302</v>
      </c>
      <c r="D25" s="179" t="s">
        <v>310</v>
      </c>
    </row>
    <row r="26" spans="1:7" ht="17.25" customHeight="1" x14ac:dyDescent="0.4">
      <c r="A26" s="162"/>
      <c r="B26" s="173"/>
      <c r="C26" s="158" t="s">
        <v>302</v>
      </c>
      <c r="D26" s="179" t="s">
        <v>311</v>
      </c>
    </row>
    <row r="27" spans="1:7" ht="17.25" customHeight="1" x14ac:dyDescent="0.4">
      <c r="A27" s="162"/>
      <c r="B27" s="173"/>
      <c r="C27" s="158" t="s">
        <v>302</v>
      </c>
      <c r="D27" s="179" t="s">
        <v>469</v>
      </c>
    </row>
    <row r="28" spans="1:7" ht="17.25" customHeight="1" x14ac:dyDescent="0.4">
      <c r="A28" s="162"/>
      <c r="B28" s="173"/>
      <c r="C28" s="158" t="s">
        <v>302</v>
      </c>
      <c r="D28" s="179" t="s">
        <v>312</v>
      </c>
    </row>
    <row r="29" spans="1:7" ht="17.25" customHeight="1" x14ac:dyDescent="0.4">
      <c r="A29" s="162"/>
      <c r="B29" s="173"/>
      <c r="C29" s="158" t="s">
        <v>302</v>
      </c>
      <c r="D29" s="181" t="s">
        <v>477</v>
      </c>
      <c r="G29" s="302"/>
    </row>
    <row r="30" spans="1:7" ht="17.25" customHeight="1" x14ac:dyDescent="0.4">
      <c r="A30" s="162"/>
      <c r="B30" s="173"/>
      <c r="C30" s="158"/>
      <c r="D30" s="181" t="s">
        <v>470</v>
      </c>
    </row>
    <row r="31" spans="1:7" ht="17.25" customHeight="1" x14ac:dyDescent="0.4">
      <c r="A31" s="162"/>
      <c r="B31" s="173"/>
      <c r="C31" s="158"/>
      <c r="D31" s="181" t="s">
        <v>476</v>
      </c>
    </row>
    <row r="32" spans="1:7" ht="17.25" customHeight="1" x14ac:dyDescent="0.4">
      <c r="A32" s="162"/>
      <c r="B32" s="173"/>
      <c r="C32" s="158" t="s">
        <v>302</v>
      </c>
      <c r="D32" s="180" t="s">
        <v>320</v>
      </c>
    </row>
    <row r="33" spans="1:4" ht="17.25" customHeight="1" x14ac:dyDescent="0.4">
      <c r="A33" s="162"/>
      <c r="B33" s="173"/>
      <c r="C33" s="158" t="s">
        <v>302</v>
      </c>
      <c r="D33" s="181" t="s">
        <v>474</v>
      </c>
    </row>
    <row r="34" spans="1:4" ht="45.75" customHeight="1" x14ac:dyDescent="0.4">
      <c r="A34" s="162"/>
      <c r="B34" s="173"/>
      <c r="C34" s="171"/>
      <c r="D34" s="181" t="s">
        <v>475</v>
      </c>
    </row>
    <row r="35" spans="1:4" ht="17.25" customHeight="1" x14ac:dyDescent="0.4">
      <c r="A35" s="162"/>
      <c r="B35" s="173"/>
      <c r="C35" s="158" t="s">
        <v>302</v>
      </c>
      <c r="D35" s="398" t="s">
        <v>478</v>
      </c>
    </row>
    <row r="36" spans="1:4" ht="17.25" customHeight="1" x14ac:dyDescent="0.4">
      <c r="A36" s="162"/>
      <c r="B36" s="173"/>
      <c r="C36" s="171"/>
      <c r="D36" s="399"/>
    </row>
    <row r="37" spans="1:4" ht="17.25" customHeight="1" x14ac:dyDescent="0.4">
      <c r="A37" s="162"/>
      <c r="B37" s="173"/>
      <c r="C37" s="158" t="s">
        <v>302</v>
      </c>
      <c r="D37" s="408" t="s">
        <v>313</v>
      </c>
    </row>
    <row r="38" spans="1:4" ht="17.25" customHeight="1" x14ac:dyDescent="0.4">
      <c r="A38" s="162"/>
      <c r="B38" s="182"/>
      <c r="C38" s="167"/>
      <c r="D38" s="409"/>
    </row>
    <row r="39" spans="1:4" ht="17.25" customHeight="1" x14ac:dyDescent="0.4">
      <c r="A39" s="162"/>
      <c r="B39" s="173" t="s">
        <v>314</v>
      </c>
      <c r="C39" s="158" t="s">
        <v>302</v>
      </c>
      <c r="D39" s="165" t="s">
        <v>327</v>
      </c>
    </row>
    <row r="40" spans="1:4" ht="17.25" customHeight="1" x14ac:dyDescent="0.4">
      <c r="A40" s="162"/>
      <c r="B40" s="173" t="s">
        <v>315</v>
      </c>
      <c r="C40" s="158" t="s">
        <v>302</v>
      </c>
      <c r="D40" s="174" t="s">
        <v>486</v>
      </c>
    </row>
    <row r="41" spans="1:4" s="178" customFormat="1" ht="16.5" customHeight="1" x14ac:dyDescent="0.4">
      <c r="A41" s="175"/>
      <c r="B41" s="176"/>
      <c r="C41" s="177"/>
      <c r="D41" s="174" t="s">
        <v>468</v>
      </c>
    </row>
    <row r="42" spans="1:4" ht="17.25" customHeight="1" x14ac:dyDescent="0.4">
      <c r="A42" s="162"/>
      <c r="B42" s="173"/>
      <c r="C42" s="158" t="s">
        <v>302</v>
      </c>
      <c r="D42" s="179" t="s">
        <v>471</v>
      </c>
    </row>
    <row r="43" spans="1:4" ht="17.25" customHeight="1" x14ac:dyDescent="0.4">
      <c r="A43" s="162"/>
      <c r="B43" s="173"/>
      <c r="C43" s="158" t="s">
        <v>302</v>
      </c>
      <c r="D43" s="179" t="s">
        <v>472</v>
      </c>
    </row>
    <row r="44" spans="1:4" ht="17.25" customHeight="1" x14ac:dyDescent="0.4">
      <c r="A44" s="162"/>
      <c r="B44" s="173"/>
      <c r="C44" s="158" t="s">
        <v>302</v>
      </c>
      <c r="D44" s="179" t="s">
        <v>480</v>
      </c>
    </row>
    <row r="45" spans="1:4" ht="17.25" customHeight="1" x14ac:dyDescent="0.4">
      <c r="A45" s="162"/>
      <c r="B45" s="173"/>
      <c r="C45" s="158"/>
      <c r="D45" s="179" t="s">
        <v>479</v>
      </c>
    </row>
    <row r="46" spans="1:4" ht="17.25" customHeight="1" x14ac:dyDescent="0.4">
      <c r="A46" s="162"/>
      <c r="B46" s="173"/>
      <c r="C46" s="158" t="s">
        <v>302</v>
      </c>
      <c r="D46" s="179" t="s">
        <v>481</v>
      </c>
    </row>
    <row r="47" spans="1:4" ht="17.25" customHeight="1" x14ac:dyDescent="0.4">
      <c r="A47" s="162"/>
      <c r="B47" s="173"/>
      <c r="C47" s="158" t="s">
        <v>302</v>
      </c>
      <c r="D47" s="179" t="s">
        <v>312</v>
      </c>
    </row>
    <row r="48" spans="1:4" ht="17.25" customHeight="1" x14ac:dyDescent="0.4">
      <c r="A48" s="162"/>
      <c r="B48" s="173"/>
      <c r="C48" s="158" t="s">
        <v>302</v>
      </c>
      <c r="D48" s="181" t="s">
        <v>477</v>
      </c>
    </row>
    <row r="49" spans="1:4" ht="17.25" customHeight="1" x14ac:dyDescent="0.4">
      <c r="A49" s="162"/>
      <c r="B49" s="173"/>
      <c r="C49" s="158"/>
      <c r="D49" s="181" t="s">
        <v>470</v>
      </c>
    </row>
    <row r="50" spans="1:4" ht="17.25" customHeight="1" x14ac:dyDescent="0.4">
      <c r="A50" s="162"/>
      <c r="B50" s="173"/>
      <c r="C50" s="158" t="s">
        <v>302</v>
      </c>
      <c r="D50" s="181" t="s">
        <v>473</v>
      </c>
    </row>
    <row r="51" spans="1:4" ht="40.5" x14ac:dyDescent="0.4">
      <c r="A51" s="162"/>
      <c r="B51" s="173"/>
      <c r="C51" s="171"/>
      <c r="D51" s="181" t="s">
        <v>475</v>
      </c>
    </row>
    <row r="52" spans="1:4" ht="17.25" customHeight="1" x14ac:dyDescent="0.4">
      <c r="A52" s="162"/>
      <c r="B52" s="173"/>
      <c r="C52" s="158" t="s">
        <v>302</v>
      </c>
      <c r="D52" s="398" t="s">
        <v>478</v>
      </c>
    </row>
    <row r="53" spans="1:4" ht="17.25" customHeight="1" x14ac:dyDescent="0.4">
      <c r="A53" s="162"/>
      <c r="B53" s="173"/>
      <c r="C53" s="171"/>
      <c r="D53" s="399"/>
    </row>
    <row r="54" spans="1:4" ht="17.25" customHeight="1" x14ac:dyDescent="0.4">
      <c r="A54" s="162"/>
      <c r="B54" s="173"/>
      <c r="C54" s="158" t="s">
        <v>302</v>
      </c>
      <c r="D54" s="408" t="s">
        <v>313</v>
      </c>
    </row>
    <row r="55" spans="1:4" ht="17.25" customHeight="1" x14ac:dyDescent="0.4">
      <c r="A55" s="162"/>
      <c r="B55" s="173"/>
      <c r="C55" s="167"/>
      <c r="D55" s="409"/>
    </row>
    <row r="56" spans="1:4" ht="17.25" customHeight="1" x14ac:dyDescent="0.4">
      <c r="A56" s="162"/>
      <c r="B56" s="163" t="s">
        <v>316</v>
      </c>
      <c r="C56" s="158" t="s">
        <v>302</v>
      </c>
      <c r="D56" s="165" t="s">
        <v>329</v>
      </c>
    </row>
    <row r="57" spans="1:4" ht="17.25" customHeight="1" x14ac:dyDescent="0.4">
      <c r="A57" s="162"/>
      <c r="B57" s="164" t="s">
        <v>317</v>
      </c>
      <c r="C57" s="171"/>
      <c r="D57" s="165" t="s">
        <v>328</v>
      </c>
    </row>
    <row r="58" spans="1:4" ht="17.25" customHeight="1" x14ac:dyDescent="0.4">
      <c r="A58" s="162"/>
      <c r="B58" s="170"/>
      <c r="C58" s="158" t="s">
        <v>302</v>
      </c>
      <c r="D58" s="165" t="s">
        <v>482</v>
      </c>
    </row>
    <row r="59" spans="1:4" ht="17.25" customHeight="1" x14ac:dyDescent="0.4">
      <c r="A59" s="162"/>
      <c r="B59" s="170"/>
      <c r="C59" s="158" t="s">
        <v>302</v>
      </c>
      <c r="D59" s="165" t="s">
        <v>483</v>
      </c>
    </row>
    <row r="60" spans="1:4" ht="17.25" customHeight="1" x14ac:dyDescent="0.4">
      <c r="A60" s="162"/>
      <c r="B60" s="166"/>
      <c r="C60" s="167"/>
      <c r="D60" s="168" t="s">
        <v>484</v>
      </c>
    </row>
    <row r="61" spans="1:4" ht="17.25" customHeight="1" x14ac:dyDescent="0.4">
      <c r="A61" s="162"/>
      <c r="B61" s="410" t="s">
        <v>318</v>
      </c>
      <c r="C61" s="158" t="s">
        <v>302</v>
      </c>
      <c r="D61" s="412"/>
    </row>
    <row r="62" spans="1:4" ht="17.25" customHeight="1" x14ac:dyDescent="0.4">
      <c r="A62" s="162"/>
      <c r="B62" s="411"/>
      <c r="C62" s="183"/>
      <c r="D62" s="413"/>
    </row>
    <row r="63" spans="1:4" ht="17.25" customHeight="1" x14ac:dyDescent="0.4">
      <c r="A63" s="184"/>
      <c r="B63" s="395" t="s">
        <v>319</v>
      </c>
      <c r="C63" s="158" t="s">
        <v>302</v>
      </c>
      <c r="D63" s="165" t="s">
        <v>329</v>
      </c>
    </row>
    <row r="64" spans="1:4" ht="17.25" customHeight="1" x14ac:dyDescent="0.4">
      <c r="A64" s="184"/>
      <c r="B64" s="396"/>
      <c r="C64" s="158"/>
      <c r="D64" s="165" t="s">
        <v>328</v>
      </c>
    </row>
    <row r="65" spans="1:4" ht="17.25" customHeight="1" x14ac:dyDescent="0.4">
      <c r="A65" s="184"/>
      <c r="B65" s="397"/>
      <c r="C65" s="158" t="s">
        <v>302</v>
      </c>
      <c r="D65" s="398" t="s">
        <v>485</v>
      </c>
    </row>
    <row r="66" spans="1:4" ht="17.25" customHeight="1" x14ac:dyDescent="0.4">
      <c r="A66" s="184"/>
      <c r="B66" s="184"/>
      <c r="C66" s="185"/>
      <c r="D66" s="399"/>
    </row>
    <row r="67" spans="1:4" ht="17.25" customHeight="1" x14ac:dyDescent="0.4">
      <c r="A67" s="186"/>
      <c r="B67" s="186"/>
      <c r="C67" s="187"/>
      <c r="D67" s="400"/>
    </row>
  </sheetData>
  <mergeCells count="12">
    <mergeCell ref="B63:B65"/>
    <mergeCell ref="D65:D67"/>
    <mergeCell ref="A1:D1"/>
    <mergeCell ref="C10:D11"/>
    <mergeCell ref="C12:D15"/>
    <mergeCell ref="D35:D36"/>
    <mergeCell ref="D37:D38"/>
    <mergeCell ref="C16:D19"/>
    <mergeCell ref="D52:D53"/>
    <mergeCell ref="D54:D55"/>
    <mergeCell ref="B61:B62"/>
    <mergeCell ref="D61:D62"/>
  </mergeCells>
  <phoneticPr fontId="3"/>
  <dataValidations count="1">
    <dataValidation type="list" allowBlank="1" showInputMessage="1" showErrorMessage="1" sqref="C5:C8 C63:C65 C20:C21 C61 C35 C37 C39:C40 C42:C50 C54 C56 C58:C59 C23:C33 C52">
      <formula1>"□,■"</formula1>
    </dataValidation>
  </dataValidations>
  <printOptions horizontalCentered="1" verticalCentered="1"/>
  <pageMargins left="0.35433070866141736" right="0.23622047244094491" top="0.59055118110236227" bottom="1.3385826771653544" header="0.23622047244094491" footer="0.31496062992125984"/>
  <pageSetup paperSize="9" scale="62" orientation="portrait" r:id="rId1"/>
  <headerFooter alignWithMargins="0"/>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930"/>
  <sheetViews>
    <sheetView view="pageBreakPreview" zoomScale="55" zoomScaleNormal="70" zoomScaleSheetLayoutView="55" workbookViewId="0">
      <selection activeCell="H106" sqref="H106"/>
    </sheetView>
  </sheetViews>
  <sheetFormatPr defaultRowHeight="13.5" x14ac:dyDescent="0.4"/>
  <cols>
    <col min="1" max="2" width="4.25" style="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14" width="4.875" style="3" customWidth="1"/>
    <col min="15" max="15" width="5.875" style="3" customWidth="1"/>
    <col min="16" max="18" width="4.875" style="3" customWidth="1"/>
    <col min="19" max="19" width="5.625" style="3" customWidth="1"/>
    <col min="20" max="23" width="4.875" style="3" customWidth="1"/>
    <col min="24" max="24" width="6" style="3" customWidth="1"/>
    <col min="25" max="32" width="4.875" style="3" customWidth="1"/>
    <col min="33" max="33" width="9" style="3" customWidth="1"/>
    <col min="34" max="16384" width="9" style="3"/>
  </cols>
  <sheetData>
    <row r="2" spans="1:32" ht="20.25" customHeight="1" x14ac:dyDescent="0.4">
      <c r="A2" s="1" t="s">
        <v>0</v>
      </c>
      <c r="B2" s="2"/>
    </row>
    <row r="3" spans="1:32" ht="20.25" customHeight="1" x14ac:dyDescent="0.4">
      <c r="A3" s="420" t="s">
        <v>1</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row>
    <row r="4" spans="1:32" ht="20.25" customHeight="1" x14ac:dyDescent="0.4"/>
    <row r="5" spans="1:32" ht="30" customHeight="1" x14ac:dyDescent="0.4">
      <c r="S5" s="421" t="s">
        <v>2</v>
      </c>
      <c r="T5" s="422"/>
      <c r="U5" s="422"/>
      <c r="V5" s="423"/>
      <c r="W5" s="6"/>
      <c r="X5" s="7"/>
      <c r="Y5" s="7"/>
      <c r="Z5" s="7"/>
      <c r="AA5" s="7"/>
      <c r="AB5" s="7"/>
      <c r="AC5" s="7"/>
      <c r="AD5" s="7"/>
      <c r="AE5" s="7"/>
      <c r="AF5" s="8"/>
    </row>
    <row r="6" spans="1:32" ht="20.25" customHeight="1" x14ac:dyDescent="0.4"/>
    <row r="7" spans="1:32" ht="17.25" customHeight="1" x14ac:dyDescent="0.4">
      <c r="A7" s="421" t="s">
        <v>3</v>
      </c>
      <c r="B7" s="422"/>
      <c r="C7" s="423"/>
      <c r="D7" s="421" t="s">
        <v>4</v>
      </c>
      <c r="E7" s="423"/>
      <c r="F7" s="421" t="s">
        <v>5</v>
      </c>
      <c r="G7" s="423"/>
      <c r="H7" s="421" t="s">
        <v>6</v>
      </c>
      <c r="I7" s="422"/>
      <c r="J7" s="422"/>
      <c r="K7" s="422"/>
      <c r="L7" s="422"/>
      <c r="M7" s="422"/>
      <c r="N7" s="422"/>
      <c r="O7" s="422"/>
      <c r="P7" s="422"/>
      <c r="Q7" s="422"/>
      <c r="R7" s="422"/>
      <c r="S7" s="422"/>
      <c r="T7" s="422"/>
      <c r="U7" s="422"/>
      <c r="V7" s="422"/>
      <c r="W7" s="422"/>
      <c r="X7" s="423"/>
      <c r="Y7" s="421" t="s">
        <v>7</v>
      </c>
      <c r="Z7" s="422"/>
      <c r="AA7" s="422"/>
      <c r="AB7" s="423"/>
      <c r="AC7" s="421" t="s">
        <v>8</v>
      </c>
      <c r="AD7" s="422"/>
      <c r="AE7" s="422"/>
      <c r="AF7" s="423"/>
    </row>
    <row r="8" spans="1:32" ht="22.5" customHeight="1" x14ac:dyDescent="0.4">
      <c r="A8" s="424" t="s">
        <v>9</v>
      </c>
      <c r="B8" s="425"/>
      <c r="C8" s="426"/>
      <c r="D8" s="424"/>
      <c r="E8" s="426"/>
      <c r="F8" s="424"/>
      <c r="G8" s="426"/>
      <c r="H8" s="430" t="s">
        <v>10</v>
      </c>
      <c r="I8" s="9" t="s">
        <v>11</v>
      </c>
      <c r="J8" s="10" t="s">
        <v>12</v>
      </c>
      <c r="K8" s="11"/>
      <c r="L8" s="11"/>
      <c r="M8" s="9" t="s">
        <v>11</v>
      </c>
      <c r="N8" s="10" t="s">
        <v>13</v>
      </c>
      <c r="O8" s="11"/>
      <c r="P8" s="11"/>
      <c r="Q8" s="9" t="s">
        <v>11</v>
      </c>
      <c r="R8" s="10" t="s">
        <v>14</v>
      </c>
      <c r="S8" s="11"/>
      <c r="T8" s="11"/>
      <c r="U8" s="9" t="s">
        <v>11</v>
      </c>
      <c r="V8" s="10" t="s">
        <v>15</v>
      </c>
      <c r="W8" s="11"/>
      <c r="X8" s="12"/>
      <c r="Y8" s="414"/>
      <c r="Z8" s="415"/>
      <c r="AA8" s="415"/>
      <c r="AB8" s="416"/>
      <c r="AC8" s="414"/>
      <c r="AD8" s="415"/>
      <c r="AE8" s="415"/>
      <c r="AF8" s="416"/>
    </row>
    <row r="9" spans="1:32" ht="18.75" customHeight="1" x14ac:dyDescent="0.4">
      <c r="A9" s="427"/>
      <c r="B9" s="428"/>
      <c r="C9" s="429"/>
      <c r="D9" s="427"/>
      <c r="E9" s="429"/>
      <c r="F9" s="427"/>
      <c r="G9" s="429"/>
      <c r="H9" s="431"/>
      <c r="I9" s="13" t="s">
        <v>11</v>
      </c>
      <c r="J9" s="14" t="s">
        <v>16</v>
      </c>
      <c r="K9" s="15"/>
      <c r="L9" s="15"/>
      <c r="M9" s="9" t="s">
        <v>11</v>
      </c>
      <c r="N9" s="14" t="s">
        <v>17</v>
      </c>
      <c r="O9" s="15"/>
      <c r="P9" s="15"/>
      <c r="Q9" s="9" t="s">
        <v>11</v>
      </c>
      <c r="R9" s="14" t="s">
        <v>18</v>
      </c>
      <c r="S9" s="15"/>
      <c r="T9" s="15"/>
      <c r="U9" s="9" t="s">
        <v>11</v>
      </c>
      <c r="V9" s="14" t="s">
        <v>19</v>
      </c>
      <c r="W9" s="15"/>
      <c r="X9" s="16"/>
      <c r="Y9" s="417"/>
      <c r="Z9" s="418"/>
      <c r="AA9" s="418"/>
      <c r="AB9" s="419"/>
      <c r="AC9" s="417"/>
      <c r="AD9" s="418"/>
      <c r="AE9" s="418"/>
      <c r="AF9" s="419"/>
    </row>
    <row r="10" spans="1:32" ht="18.75" customHeight="1" x14ac:dyDescent="0.4">
      <c r="A10" s="17"/>
      <c r="B10" s="18"/>
      <c r="C10" s="19"/>
      <c r="D10" s="20"/>
      <c r="E10" s="12"/>
      <c r="F10" s="21"/>
      <c r="G10" s="22"/>
      <c r="H10" s="442" t="s">
        <v>20</v>
      </c>
      <c r="I10" s="444" t="s">
        <v>11</v>
      </c>
      <c r="J10" s="447" t="s">
        <v>21</v>
      </c>
      <c r="K10" s="447"/>
      <c r="L10" s="449" t="s">
        <v>11</v>
      </c>
      <c r="M10" s="447" t="s">
        <v>22</v>
      </c>
      <c r="N10" s="447"/>
      <c r="O10" s="447"/>
      <c r="P10" s="23"/>
      <c r="Q10" s="23"/>
      <c r="R10" s="23"/>
      <c r="S10" s="23"/>
      <c r="T10" s="23"/>
      <c r="U10" s="23"/>
      <c r="V10" s="23"/>
      <c r="W10" s="23"/>
      <c r="X10" s="24"/>
      <c r="Y10" s="25" t="s">
        <v>11</v>
      </c>
      <c r="Z10" s="10" t="s">
        <v>23</v>
      </c>
      <c r="AA10" s="10"/>
      <c r="AB10" s="26"/>
      <c r="AC10" s="432"/>
      <c r="AD10" s="432"/>
      <c r="AE10" s="432"/>
      <c r="AF10" s="432"/>
    </row>
    <row r="11" spans="1:32" ht="18.75" customHeight="1" x14ac:dyDescent="0.4">
      <c r="A11" s="27"/>
      <c r="B11" s="28"/>
      <c r="C11" s="29"/>
      <c r="D11" s="30"/>
      <c r="E11" s="16"/>
      <c r="F11" s="31"/>
      <c r="G11" s="32"/>
      <c r="H11" s="443"/>
      <c r="I11" s="445"/>
      <c r="J11" s="448"/>
      <c r="K11" s="448"/>
      <c r="L11" s="450"/>
      <c r="M11" s="448"/>
      <c r="N11" s="448"/>
      <c r="O11" s="448"/>
      <c r="P11" s="33"/>
      <c r="Q11" s="33"/>
      <c r="R11" s="33"/>
      <c r="S11" s="33"/>
      <c r="T11" s="33"/>
      <c r="U11" s="33"/>
      <c r="V11" s="33"/>
      <c r="W11" s="33"/>
      <c r="X11" s="34"/>
      <c r="Y11" s="13" t="s">
        <v>11</v>
      </c>
      <c r="Z11" s="14" t="s">
        <v>24</v>
      </c>
      <c r="AA11" s="14"/>
      <c r="AB11" s="35"/>
      <c r="AC11" s="433"/>
      <c r="AD11" s="433"/>
      <c r="AE11" s="433"/>
      <c r="AF11" s="433"/>
    </row>
    <row r="12" spans="1:32" ht="18.75" customHeight="1" x14ac:dyDescent="0.4">
      <c r="A12" s="27"/>
      <c r="B12" s="28"/>
      <c r="C12" s="29"/>
      <c r="D12" s="30"/>
      <c r="E12" s="16"/>
      <c r="F12" s="31"/>
      <c r="G12" s="32"/>
      <c r="H12" s="437"/>
      <c r="I12" s="446"/>
      <c r="J12" s="441"/>
      <c r="K12" s="441"/>
      <c r="L12" s="451"/>
      <c r="M12" s="441"/>
      <c r="N12" s="441"/>
      <c r="O12" s="441"/>
      <c r="P12" s="36"/>
      <c r="Q12" s="36"/>
      <c r="R12" s="36"/>
      <c r="S12" s="36"/>
      <c r="T12" s="36"/>
      <c r="U12" s="36"/>
      <c r="V12" s="36"/>
      <c r="W12" s="36"/>
      <c r="X12" s="37"/>
      <c r="Y12" s="13"/>
      <c r="Z12" s="14"/>
      <c r="AA12" s="14"/>
      <c r="AB12" s="35"/>
      <c r="AC12" s="433"/>
      <c r="AD12" s="433"/>
      <c r="AE12" s="433"/>
      <c r="AF12" s="433"/>
    </row>
    <row r="13" spans="1:32" ht="19.5" customHeight="1" x14ac:dyDescent="0.4">
      <c r="A13" s="27"/>
      <c r="B13" s="28"/>
      <c r="C13" s="29"/>
      <c r="D13" s="30"/>
      <c r="E13" s="16"/>
      <c r="F13" s="31"/>
      <c r="G13" s="34"/>
      <c r="H13" s="38" t="s">
        <v>25</v>
      </c>
      <c r="I13" s="39" t="s">
        <v>11</v>
      </c>
      <c r="J13" s="40" t="s">
        <v>21</v>
      </c>
      <c r="K13" s="41"/>
      <c r="L13" s="42" t="s">
        <v>11</v>
      </c>
      <c r="M13" s="40" t="s">
        <v>22</v>
      </c>
      <c r="N13" s="41"/>
      <c r="O13" s="41"/>
      <c r="P13" s="41"/>
      <c r="Q13" s="41"/>
      <c r="R13" s="41"/>
      <c r="S13" s="41"/>
      <c r="T13" s="41"/>
      <c r="U13" s="41"/>
      <c r="V13" s="41"/>
      <c r="W13" s="41"/>
      <c r="X13" s="43"/>
      <c r="Y13" s="44"/>
      <c r="Z13" s="14"/>
      <c r="AA13" s="44"/>
      <c r="AB13" s="35"/>
      <c r="AC13" s="434"/>
      <c r="AD13" s="434"/>
      <c r="AE13" s="434"/>
      <c r="AF13" s="434"/>
    </row>
    <row r="14" spans="1:32" ht="18.75" customHeight="1" x14ac:dyDescent="0.4">
      <c r="A14" s="13" t="s">
        <v>11</v>
      </c>
      <c r="B14" s="28">
        <v>43</v>
      </c>
      <c r="C14" s="29" t="s">
        <v>26</v>
      </c>
      <c r="D14" s="30"/>
      <c r="E14" s="16"/>
      <c r="F14" s="31"/>
      <c r="G14" s="34"/>
      <c r="H14" s="436" t="s">
        <v>27</v>
      </c>
      <c r="I14" s="438" t="s">
        <v>11</v>
      </c>
      <c r="J14" s="440" t="s">
        <v>28</v>
      </c>
      <c r="K14" s="440"/>
      <c r="L14" s="440"/>
      <c r="M14" s="438" t="s">
        <v>11</v>
      </c>
      <c r="N14" s="440" t="s">
        <v>29</v>
      </c>
      <c r="O14" s="440"/>
      <c r="P14" s="440"/>
      <c r="Q14" s="45"/>
      <c r="R14" s="45"/>
      <c r="S14" s="45"/>
      <c r="T14" s="45"/>
      <c r="U14" s="45"/>
      <c r="V14" s="45"/>
      <c r="W14" s="45"/>
      <c r="X14" s="46"/>
      <c r="Y14" s="44"/>
      <c r="Z14" s="14"/>
      <c r="AA14" s="44"/>
      <c r="AB14" s="35"/>
      <c r="AC14" s="434"/>
      <c r="AD14" s="434"/>
      <c r="AE14" s="434"/>
      <c r="AF14" s="434"/>
    </row>
    <row r="15" spans="1:32" ht="18.75" customHeight="1" x14ac:dyDescent="0.4">
      <c r="A15" s="27"/>
      <c r="B15" s="28"/>
      <c r="C15" s="29"/>
      <c r="D15" s="30"/>
      <c r="E15" s="16"/>
      <c r="F15" s="31"/>
      <c r="G15" s="34"/>
      <c r="H15" s="437"/>
      <c r="I15" s="439"/>
      <c r="J15" s="441"/>
      <c r="K15" s="441"/>
      <c r="L15" s="441"/>
      <c r="M15" s="439"/>
      <c r="N15" s="441"/>
      <c r="O15" s="441"/>
      <c r="P15" s="441"/>
      <c r="Q15" s="36"/>
      <c r="R15" s="36"/>
      <c r="S15" s="36"/>
      <c r="T15" s="36"/>
      <c r="U15" s="36"/>
      <c r="V15" s="36"/>
      <c r="W15" s="36"/>
      <c r="X15" s="37"/>
      <c r="Y15" s="47"/>
      <c r="Z15" s="44"/>
      <c r="AA15" s="44"/>
      <c r="AB15" s="35"/>
      <c r="AC15" s="434"/>
      <c r="AD15" s="434"/>
      <c r="AE15" s="434"/>
      <c r="AF15" s="434"/>
    </row>
    <row r="16" spans="1:32" ht="18.75" customHeight="1" x14ac:dyDescent="0.4">
      <c r="A16" s="27"/>
      <c r="B16" s="28"/>
      <c r="C16" s="29"/>
      <c r="D16" s="30"/>
      <c r="E16" s="16"/>
      <c r="F16" s="31"/>
      <c r="G16" s="34"/>
      <c r="H16" s="436" t="s">
        <v>30</v>
      </c>
      <c r="I16" s="452" t="s">
        <v>11</v>
      </c>
      <c r="J16" s="453" t="s">
        <v>28</v>
      </c>
      <c r="K16" s="453"/>
      <c r="L16" s="453"/>
      <c r="M16" s="454" t="s">
        <v>11</v>
      </c>
      <c r="N16" s="453" t="s">
        <v>29</v>
      </c>
      <c r="O16" s="453"/>
      <c r="P16" s="453"/>
      <c r="Q16" s="45"/>
      <c r="R16" s="45"/>
      <c r="S16" s="45"/>
      <c r="T16" s="45"/>
      <c r="U16" s="45"/>
      <c r="V16" s="45"/>
      <c r="W16" s="45"/>
      <c r="X16" s="46"/>
      <c r="Y16" s="47"/>
      <c r="Z16" s="44"/>
      <c r="AA16" s="44"/>
      <c r="AB16" s="35"/>
      <c r="AC16" s="434"/>
      <c r="AD16" s="434"/>
      <c r="AE16" s="434"/>
      <c r="AF16" s="434"/>
    </row>
    <row r="17" spans="1:32" ht="18.75" customHeight="1" x14ac:dyDescent="0.4">
      <c r="A17" s="27"/>
      <c r="B17" s="28"/>
      <c r="C17" s="29"/>
      <c r="D17" s="30"/>
      <c r="E17" s="16"/>
      <c r="F17" s="31"/>
      <c r="G17" s="34"/>
      <c r="H17" s="437"/>
      <c r="I17" s="452"/>
      <c r="J17" s="453"/>
      <c r="K17" s="453"/>
      <c r="L17" s="453"/>
      <c r="M17" s="454"/>
      <c r="N17" s="453"/>
      <c r="O17" s="453"/>
      <c r="P17" s="453"/>
      <c r="Q17" s="36"/>
      <c r="R17" s="36"/>
      <c r="S17" s="36"/>
      <c r="T17" s="36"/>
      <c r="U17" s="36"/>
      <c r="V17" s="36"/>
      <c r="W17" s="36"/>
      <c r="X17" s="37"/>
      <c r="Y17" s="47"/>
      <c r="Z17" s="44"/>
      <c r="AA17" s="44"/>
      <c r="AB17" s="35"/>
      <c r="AC17" s="434"/>
      <c r="AD17" s="434"/>
      <c r="AE17" s="434"/>
      <c r="AF17" s="434"/>
    </row>
    <row r="18" spans="1:32" ht="18.75" customHeight="1" x14ac:dyDescent="0.4">
      <c r="A18" s="27"/>
      <c r="B18" s="28"/>
      <c r="C18" s="29"/>
      <c r="D18" s="30"/>
      <c r="E18" s="16"/>
      <c r="F18" s="31"/>
      <c r="G18" s="34"/>
      <c r="H18" s="38" t="s">
        <v>31</v>
      </c>
      <c r="I18" s="39" t="s">
        <v>11</v>
      </c>
      <c r="J18" s="40" t="s">
        <v>21</v>
      </c>
      <c r="K18" s="41"/>
      <c r="L18" s="42" t="s">
        <v>11</v>
      </c>
      <c r="M18" s="40" t="s">
        <v>22</v>
      </c>
      <c r="N18" s="41"/>
      <c r="O18" s="41"/>
      <c r="P18" s="41"/>
      <c r="Q18" s="41"/>
      <c r="R18" s="41"/>
      <c r="S18" s="41"/>
      <c r="T18" s="41"/>
      <c r="U18" s="41"/>
      <c r="V18" s="41"/>
      <c r="W18" s="41"/>
      <c r="X18" s="43"/>
      <c r="Y18" s="47"/>
      <c r="Z18" s="44"/>
      <c r="AA18" s="44"/>
      <c r="AB18" s="35"/>
      <c r="AC18" s="434"/>
      <c r="AD18" s="434"/>
      <c r="AE18" s="434"/>
      <c r="AF18" s="434"/>
    </row>
    <row r="19" spans="1:32" ht="18.75" customHeight="1" x14ac:dyDescent="0.4">
      <c r="A19" s="27"/>
      <c r="B19" s="28"/>
      <c r="C19" s="29"/>
      <c r="D19" s="30"/>
      <c r="E19" s="16"/>
      <c r="F19" s="31"/>
      <c r="G19" s="34"/>
      <c r="H19" s="38" t="s">
        <v>32</v>
      </c>
      <c r="I19" s="39" t="s">
        <v>11</v>
      </c>
      <c r="J19" s="40" t="s">
        <v>21</v>
      </c>
      <c r="K19" s="40"/>
      <c r="L19" s="42" t="s">
        <v>11</v>
      </c>
      <c r="M19" s="40" t="s">
        <v>33</v>
      </c>
      <c r="N19" s="40"/>
      <c r="O19" s="42" t="s">
        <v>11</v>
      </c>
      <c r="P19" s="40" t="s">
        <v>34</v>
      </c>
      <c r="Q19" s="48"/>
      <c r="R19" s="42" t="s">
        <v>11</v>
      </c>
      <c r="S19" s="40" t="s">
        <v>35</v>
      </c>
      <c r="T19" s="41"/>
      <c r="U19" s="42" t="s">
        <v>11</v>
      </c>
      <c r="V19" s="40" t="s">
        <v>36</v>
      </c>
      <c r="W19" s="41"/>
      <c r="X19" s="43"/>
      <c r="Y19" s="47"/>
      <c r="Z19" s="44"/>
      <c r="AA19" s="44"/>
      <c r="AB19" s="35"/>
      <c r="AC19" s="434"/>
      <c r="AD19" s="434"/>
      <c r="AE19" s="434"/>
      <c r="AF19" s="434"/>
    </row>
    <row r="20" spans="1:32" ht="18.75" customHeight="1" x14ac:dyDescent="0.4">
      <c r="A20" s="27"/>
      <c r="B20" s="28"/>
      <c r="C20" s="29"/>
      <c r="D20" s="30"/>
      <c r="E20" s="16"/>
      <c r="F20" s="31"/>
      <c r="G20" s="34"/>
      <c r="H20" s="49" t="s">
        <v>37</v>
      </c>
      <c r="I20" s="39" t="s">
        <v>11</v>
      </c>
      <c r="J20" s="40" t="s">
        <v>21</v>
      </c>
      <c r="K20" s="41"/>
      <c r="L20" s="42" t="s">
        <v>11</v>
      </c>
      <c r="M20" s="40" t="s">
        <v>22</v>
      </c>
      <c r="N20" s="41"/>
      <c r="O20" s="41"/>
      <c r="P20" s="41"/>
      <c r="Q20" s="41"/>
      <c r="R20" s="41"/>
      <c r="S20" s="41"/>
      <c r="T20" s="41"/>
      <c r="U20" s="41"/>
      <c r="V20" s="41"/>
      <c r="W20" s="41"/>
      <c r="X20" s="43"/>
      <c r="Y20" s="47"/>
      <c r="Z20" s="44"/>
      <c r="AA20" s="44"/>
      <c r="AB20" s="35"/>
      <c r="AC20" s="434"/>
      <c r="AD20" s="434"/>
      <c r="AE20" s="434"/>
      <c r="AF20" s="434"/>
    </row>
    <row r="21" spans="1:32" ht="19.5" customHeight="1" x14ac:dyDescent="0.4">
      <c r="A21" s="50"/>
      <c r="B21" s="51"/>
      <c r="C21" s="52"/>
      <c r="D21" s="53"/>
      <c r="E21" s="54"/>
      <c r="F21" s="55"/>
      <c r="G21" s="56"/>
      <c r="H21" s="57" t="s">
        <v>38</v>
      </c>
      <c r="I21" s="58" t="s">
        <v>11</v>
      </c>
      <c r="J21" s="59" t="s">
        <v>21</v>
      </c>
      <c r="K21" s="60"/>
      <c r="L21" s="61" t="s">
        <v>11</v>
      </c>
      <c r="M21" s="59" t="s">
        <v>22</v>
      </c>
      <c r="N21" s="60"/>
      <c r="O21" s="60"/>
      <c r="P21" s="60"/>
      <c r="Q21" s="60"/>
      <c r="R21" s="60"/>
      <c r="S21" s="60"/>
      <c r="T21" s="60"/>
      <c r="U21" s="60"/>
      <c r="V21" s="60"/>
      <c r="W21" s="60"/>
      <c r="X21" s="62"/>
      <c r="Y21" s="63"/>
      <c r="Z21" s="64"/>
      <c r="AA21" s="64"/>
      <c r="AB21" s="65"/>
      <c r="AC21" s="435"/>
      <c r="AD21" s="435"/>
      <c r="AE21" s="435"/>
      <c r="AF21" s="435"/>
    </row>
    <row r="22" spans="1:32" ht="19.5" customHeight="1" x14ac:dyDescent="0.15">
      <c r="A22" s="66"/>
      <c r="B22" s="66"/>
      <c r="G22" s="14"/>
      <c r="H22" s="14"/>
      <c r="I22" s="14"/>
      <c r="J22" s="14"/>
      <c r="K22" s="14"/>
      <c r="L22" s="14"/>
      <c r="M22" s="14"/>
      <c r="N22" s="14"/>
      <c r="O22" s="14"/>
      <c r="P22" s="14"/>
      <c r="Q22" s="14"/>
      <c r="R22" s="14"/>
      <c r="S22" s="14"/>
      <c r="T22" s="14"/>
      <c r="U22" s="14"/>
      <c r="V22" s="14"/>
      <c r="W22" s="14"/>
      <c r="X22" s="14"/>
      <c r="Y22" s="14"/>
      <c r="Z22" s="14"/>
      <c r="AA22" s="14"/>
      <c r="AB22" s="14"/>
    </row>
    <row r="23" spans="1:32" ht="19.5" customHeight="1" x14ac:dyDescent="0.15">
      <c r="A23" s="66"/>
      <c r="B23" s="66"/>
      <c r="C23" s="14" t="s">
        <v>39</v>
      </c>
      <c r="D23" s="14"/>
      <c r="E23" s="67"/>
      <c r="F23" s="67"/>
      <c r="G23" s="67"/>
      <c r="H23" s="67"/>
      <c r="I23" s="67"/>
      <c r="J23" s="67"/>
      <c r="K23" s="67"/>
      <c r="L23" s="67"/>
      <c r="M23" s="67"/>
      <c r="N23" s="67"/>
      <c r="O23" s="67"/>
      <c r="P23" s="67"/>
      <c r="Q23" s="67"/>
      <c r="R23" s="67"/>
      <c r="S23" s="67"/>
      <c r="T23" s="67"/>
      <c r="U23" s="67"/>
      <c r="V23" s="67"/>
    </row>
    <row r="24" spans="1:32" ht="19.5" customHeight="1" x14ac:dyDescent="0.4"/>
    <row r="25" spans="1:32" ht="19.5" customHeight="1" x14ac:dyDescent="0.4"/>
    <row r="26" spans="1:32" ht="19.5" customHeight="1" x14ac:dyDescent="0.4">
      <c r="A26" s="68"/>
      <c r="B26" s="69" t="s">
        <v>40</v>
      </c>
      <c r="C26" s="68"/>
      <c r="D26" s="68"/>
      <c r="E26" s="68"/>
      <c r="F26" s="68"/>
      <c r="G26" s="68"/>
      <c r="H26" s="68"/>
      <c r="I26" s="68"/>
      <c r="J26" s="68"/>
      <c r="K26" s="68"/>
      <c r="L26" s="70"/>
      <c r="M26" s="70"/>
      <c r="N26" s="70"/>
      <c r="O26" s="70"/>
      <c r="P26" s="70"/>
      <c r="Q26" s="70"/>
    </row>
    <row r="27" spans="1:32" ht="19.5" customHeight="1" x14ac:dyDescent="0.4">
      <c r="A27" s="71"/>
      <c r="B27" s="70"/>
      <c r="C27" s="70"/>
      <c r="D27" s="70"/>
      <c r="E27" s="70"/>
      <c r="F27" s="70"/>
      <c r="G27" s="70"/>
      <c r="H27" s="70"/>
      <c r="I27" s="70"/>
      <c r="J27" s="70"/>
      <c r="K27" s="70"/>
      <c r="L27" s="70"/>
      <c r="M27" s="70"/>
      <c r="N27" s="70"/>
      <c r="O27" s="70"/>
      <c r="P27" s="70"/>
      <c r="Q27" s="70"/>
    </row>
    <row r="28" spans="1:32" ht="18.75" customHeight="1" x14ac:dyDescent="0.15">
      <c r="A28" s="72"/>
      <c r="B28" s="73" t="s">
        <v>41</v>
      </c>
      <c r="C28" s="74"/>
      <c r="D28" s="74"/>
      <c r="E28" s="74"/>
      <c r="F28" s="74"/>
      <c r="G28" s="74"/>
      <c r="H28" s="74"/>
      <c r="I28" s="74"/>
      <c r="J28" s="74"/>
      <c r="K28" s="74"/>
      <c r="L28" s="70"/>
      <c r="M28" s="70"/>
      <c r="N28" s="70"/>
      <c r="O28" s="70"/>
      <c r="P28" s="70"/>
      <c r="Q28" s="70"/>
    </row>
    <row r="29" spans="1:32" ht="18.75" customHeight="1" x14ac:dyDescent="0.15">
      <c r="A29" s="72"/>
      <c r="B29" s="73" t="s">
        <v>42</v>
      </c>
      <c r="C29" s="74"/>
      <c r="D29" s="74"/>
      <c r="E29" s="74"/>
      <c r="F29" s="74"/>
      <c r="G29" s="74"/>
      <c r="H29" s="74"/>
      <c r="I29" s="74"/>
      <c r="J29" s="74"/>
      <c r="K29" s="74"/>
      <c r="L29" s="70"/>
      <c r="M29" s="70"/>
      <c r="N29" s="70"/>
      <c r="O29" s="70"/>
      <c r="P29" s="70"/>
      <c r="Q29" s="70"/>
    </row>
    <row r="30" spans="1:32" ht="18.75" customHeight="1" x14ac:dyDescent="0.15">
      <c r="A30" s="72"/>
      <c r="B30" s="73" t="s">
        <v>43</v>
      </c>
      <c r="C30" s="74"/>
      <c r="D30" s="74"/>
      <c r="E30" s="74"/>
      <c r="F30" s="74"/>
      <c r="G30" s="74"/>
      <c r="H30" s="74"/>
      <c r="I30" s="74"/>
      <c r="J30" s="74"/>
      <c r="K30" s="74"/>
      <c r="L30" s="70"/>
      <c r="M30" s="70"/>
      <c r="N30" s="70"/>
      <c r="O30" s="70"/>
      <c r="P30" s="70"/>
      <c r="Q30" s="70"/>
    </row>
    <row r="31" spans="1:32" ht="19.5" customHeight="1" x14ac:dyDescent="0.15">
      <c r="A31" s="72"/>
      <c r="B31" s="73" t="s">
        <v>44</v>
      </c>
      <c r="C31" s="74"/>
      <c r="D31" s="74"/>
      <c r="E31" s="74"/>
      <c r="F31" s="74"/>
      <c r="G31" s="74"/>
      <c r="H31" s="74"/>
      <c r="I31" s="74"/>
      <c r="J31" s="74"/>
      <c r="K31" s="74"/>
      <c r="L31" s="70"/>
      <c r="M31" s="70"/>
      <c r="N31" s="70"/>
      <c r="O31" s="70"/>
      <c r="P31" s="70"/>
      <c r="Q31" s="70"/>
    </row>
    <row r="32" spans="1:32" ht="19.5" customHeight="1" x14ac:dyDescent="0.15">
      <c r="A32" s="72"/>
      <c r="B32" s="73" t="s">
        <v>45</v>
      </c>
      <c r="C32" s="74"/>
      <c r="D32" s="74"/>
      <c r="E32" s="74"/>
      <c r="F32" s="74"/>
      <c r="G32" s="74"/>
      <c r="H32" s="74"/>
      <c r="I32" s="74"/>
      <c r="J32" s="74"/>
      <c r="K32" s="74"/>
      <c r="L32" s="70"/>
      <c r="M32" s="70"/>
      <c r="N32" s="70"/>
      <c r="O32" s="70"/>
      <c r="P32" s="70"/>
      <c r="Q32" s="70"/>
    </row>
    <row r="33" spans="1:17" ht="18.75" customHeight="1" x14ac:dyDescent="0.15">
      <c r="A33" s="72"/>
      <c r="B33" s="73" t="s">
        <v>46</v>
      </c>
      <c r="C33" s="74"/>
      <c r="D33" s="74"/>
      <c r="E33" s="74"/>
      <c r="F33" s="74"/>
      <c r="G33" s="74"/>
      <c r="H33" s="74"/>
      <c r="I33" s="74"/>
      <c r="J33" s="74"/>
      <c r="K33" s="74"/>
      <c r="L33" s="70"/>
      <c r="M33" s="70"/>
      <c r="N33" s="70"/>
      <c r="O33" s="70"/>
      <c r="P33" s="70"/>
      <c r="Q33" s="70"/>
    </row>
    <row r="34" spans="1:17" ht="18.75" customHeight="1" x14ac:dyDescent="0.15">
      <c r="A34" s="72"/>
      <c r="B34" s="73" t="s">
        <v>47</v>
      </c>
      <c r="C34" s="73"/>
      <c r="D34" s="73"/>
      <c r="E34" s="73"/>
      <c r="F34" s="73"/>
      <c r="G34" s="73"/>
      <c r="H34" s="73"/>
      <c r="I34" s="73"/>
      <c r="J34" s="73"/>
      <c r="K34" s="74"/>
      <c r="L34" s="70"/>
      <c r="M34" s="70"/>
      <c r="N34" s="70"/>
      <c r="O34" s="70"/>
      <c r="P34" s="70"/>
      <c r="Q34" s="70"/>
    </row>
    <row r="35" spans="1:17" ht="18.75" customHeight="1" x14ac:dyDescent="0.15">
      <c r="A35" s="72"/>
      <c r="B35" s="73" t="s">
        <v>48</v>
      </c>
      <c r="C35" s="74"/>
      <c r="D35" s="74"/>
      <c r="E35" s="74"/>
      <c r="F35" s="74"/>
      <c r="G35" s="74"/>
      <c r="H35" s="74"/>
      <c r="I35" s="74"/>
      <c r="J35" s="74"/>
      <c r="K35" s="74"/>
      <c r="L35" s="70"/>
      <c r="M35" s="70"/>
      <c r="N35" s="70"/>
      <c r="O35" s="70"/>
      <c r="P35" s="70"/>
      <c r="Q35" s="70"/>
    </row>
    <row r="36" spans="1:17" ht="18.75" customHeight="1" x14ac:dyDescent="0.15">
      <c r="A36" s="72"/>
      <c r="B36" s="73" t="s">
        <v>49</v>
      </c>
      <c r="C36" s="74"/>
      <c r="D36" s="74"/>
      <c r="E36" s="74"/>
      <c r="F36" s="74"/>
      <c r="G36" s="74"/>
      <c r="H36" s="74"/>
      <c r="I36" s="74"/>
      <c r="J36" s="74"/>
      <c r="K36" s="74"/>
      <c r="L36" s="70"/>
      <c r="M36" s="70"/>
      <c r="N36" s="70"/>
      <c r="O36" s="70"/>
      <c r="P36" s="70"/>
      <c r="Q36" s="70"/>
    </row>
    <row r="37" spans="1:17" ht="19.5" customHeight="1" x14ac:dyDescent="0.15">
      <c r="A37" s="72"/>
      <c r="B37" s="73" t="s">
        <v>50</v>
      </c>
      <c r="C37" s="74"/>
      <c r="D37" s="74"/>
      <c r="E37" s="74"/>
      <c r="F37" s="74"/>
      <c r="G37" s="74"/>
      <c r="H37" s="74"/>
      <c r="I37" s="74"/>
      <c r="J37" s="74"/>
      <c r="K37" s="74"/>
      <c r="L37" s="70"/>
      <c r="M37" s="70"/>
      <c r="N37" s="70"/>
      <c r="O37" s="70"/>
      <c r="P37" s="70"/>
      <c r="Q37" s="70"/>
    </row>
    <row r="38" spans="1:17" ht="18.75" customHeight="1" x14ac:dyDescent="0.4">
      <c r="A38" s="68"/>
      <c r="B38" s="73" t="s">
        <v>51</v>
      </c>
      <c r="C38" s="68"/>
      <c r="D38" s="68"/>
      <c r="E38" s="68"/>
      <c r="F38" s="68"/>
      <c r="G38" s="68"/>
      <c r="H38" s="68"/>
      <c r="I38" s="68"/>
      <c r="J38" s="68"/>
      <c r="K38" s="68"/>
      <c r="L38" s="70"/>
      <c r="M38" s="70"/>
      <c r="N38" s="70"/>
      <c r="O38" s="70"/>
      <c r="P38" s="70"/>
      <c r="Q38" s="70"/>
    </row>
    <row r="39" spans="1:17" ht="18.75" customHeight="1" x14ac:dyDescent="0.4">
      <c r="A39" s="68"/>
      <c r="B39" s="455" t="s">
        <v>52</v>
      </c>
      <c r="C39" s="455"/>
      <c r="D39" s="455"/>
      <c r="E39" s="455"/>
      <c r="F39" s="455"/>
      <c r="G39" s="455"/>
      <c r="H39" s="455"/>
      <c r="I39" s="455"/>
      <c r="J39" s="455"/>
      <c r="K39" s="455"/>
      <c r="L39" s="70"/>
      <c r="M39" s="70"/>
      <c r="N39" s="70"/>
      <c r="O39" s="70"/>
      <c r="P39" s="70"/>
      <c r="Q39" s="70"/>
    </row>
    <row r="40" spans="1:17" ht="18.75" customHeight="1" x14ac:dyDescent="0.4">
      <c r="A40" s="68"/>
      <c r="B40" s="73" t="s">
        <v>53</v>
      </c>
      <c r="C40" s="73"/>
      <c r="D40" s="73"/>
      <c r="E40" s="73"/>
      <c r="F40" s="73"/>
      <c r="G40" s="73"/>
      <c r="H40" s="70"/>
      <c r="I40" s="70"/>
      <c r="J40" s="70"/>
      <c r="K40" s="70"/>
      <c r="L40" s="70"/>
      <c r="M40" s="70"/>
      <c r="N40" s="70"/>
      <c r="O40" s="70"/>
      <c r="P40" s="70"/>
      <c r="Q40" s="70"/>
    </row>
    <row r="41" spans="1:17" ht="18.75" customHeight="1" x14ac:dyDescent="0.4">
      <c r="A41" s="68"/>
      <c r="B41" s="73" t="s">
        <v>54</v>
      </c>
      <c r="C41" s="68"/>
      <c r="D41" s="68"/>
      <c r="E41" s="68"/>
      <c r="F41" s="68"/>
      <c r="G41" s="68"/>
      <c r="H41" s="68"/>
      <c r="I41" s="68"/>
      <c r="J41" s="68"/>
      <c r="K41" s="68"/>
      <c r="L41" s="70"/>
      <c r="M41" s="70"/>
      <c r="N41" s="70"/>
      <c r="O41" s="70"/>
      <c r="P41" s="70"/>
      <c r="Q41" s="70"/>
    </row>
    <row r="42" spans="1:17" ht="19.5" customHeight="1" x14ac:dyDescent="0.4">
      <c r="A42" s="68"/>
      <c r="B42" s="73" t="s">
        <v>55</v>
      </c>
      <c r="C42" s="68"/>
      <c r="D42" s="68"/>
      <c r="E42" s="68"/>
      <c r="F42" s="68"/>
      <c r="G42" s="68"/>
      <c r="H42" s="68"/>
      <c r="I42" s="68"/>
      <c r="J42" s="68"/>
      <c r="K42" s="68"/>
      <c r="L42" s="70"/>
      <c r="M42" s="70"/>
      <c r="N42" s="70"/>
      <c r="O42" s="70"/>
      <c r="P42" s="70"/>
      <c r="Q42" s="70"/>
    </row>
    <row r="43" spans="1:17" ht="18.75" customHeight="1" x14ac:dyDescent="0.4">
      <c r="A43" s="68"/>
      <c r="B43" s="73" t="s">
        <v>56</v>
      </c>
      <c r="C43" s="68"/>
      <c r="D43" s="68"/>
      <c r="E43" s="68"/>
      <c r="F43" s="68"/>
      <c r="G43" s="68"/>
      <c r="H43" s="68"/>
      <c r="I43" s="68"/>
      <c r="J43" s="68"/>
      <c r="K43" s="68"/>
      <c r="L43" s="70"/>
      <c r="M43" s="70"/>
      <c r="N43" s="70"/>
      <c r="O43" s="70"/>
      <c r="P43" s="70"/>
      <c r="Q43" s="70"/>
    </row>
    <row r="44" spans="1:17" ht="19.5" customHeight="1" x14ac:dyDescent="0.4">
      <c r="A44" s="68"/>
      <c r="B44" s="73" t="s">
        <v>57</v>
      </c>
      <c r="C44" s="68"/>
      <c r="D44" s="68"/>
      <c r="E44" s="68"/>
      <c r="F44" s="68"/>
      <c r="G44" s="68"/>
      <c r="H44" s="68"/>
      <c r="I44" s="68"/>
      <c r="J44" s="68"/>
      <c r="K44" s="68"/>
      <c r="L44" s="70"/>
      <c r="M44" s="70"/>
      <c r="N44" s="70"/>
      <c r="O44" s="70"/>
      <c r="P44" s="70"/>
      <c r="Q44" s="70"/>
    </row>
    <row r="45" spans="1:17" ht="18.75" customHeight="1" x14ac:dyDescent="0.4">
      <c r="A45" s="68"/>
      <c r="B45" s="73" t="s">
        <v>58</v>
      </c>
      <c r="C45" s="68"/>
      <c r="D45" s="68"/>
      <c r="E45" s="68"/>
      <c r="F45" s="68"/>
      <c r="G45" s="68"/>
      <c r="H45" s="70"/>
      <c r="I45" s="70"/>
      <c r="J45" s="70"/>
      <c r="K45" s="70"/>
      <c r="L45" s="70"/>
      <c r="M45" s="70"/>
      <c r="N45" s="70"/>
      <c r="O45" s="70"/>
      <c r="P45" s="70"/>
      <c r="Q45" s="70"/>
    </row>
    <row r="46" spans="1:17" ht="18.75" customHeight="1" x14ac:dyDescent="0.4">
      <c r="A46" s="68"/>
      <c r="B46" s="73" t="s">
        <v>59</v>
      </c>
      <c r="C46" s="68"/>
      <c r="D46" s="68"/>
      <c r="E46" s="68"/>
      <c r="F46" s="68"/>
      <c r="G46" s="68"/>
      <c r="H46" s="70"/>
      <c r="I46" s="70"/>
      <c r="J46" s="70"/>
      <c r="K46" s="70"/>
      <c r="L46" s="70"/>
      <c r="M46" s="70"/>
      <c r="N46" s="70"/>
      <c r="O46" s="70"/>
      <c r="P46" s="70"/>
      <c r="Q46" s="70"/>
    </row>
    <row r="47" spans="1:17" ht="18.75" customHeight="1" x14ac:dyDescent="0.4">
      <c r="A47" s="68"/>
      <c r="B47" s="73" t="s">
        <v>60</v>
      </c>
      <c r="C47" s="68"/>
      <c r="D47" s="68"/>
      <c r="E47" s="68"/>
      <c r="F47" s="68"/>
      <c r="G47" s="68"/>
      <c r="H47" s="70"/>
      <c r="I47" s="70"/>
      <c r="J47" s="70"/>
      <c r="K47" s="70"/>
      <c r="L47" s="70"/>
      <c r="M47" s="70"/>
      <c r="N47" s="70"/>
      <c r="O47" s="70"/>
      <c r="P47" s="70"/>
      <c r="Q47" s="70"/>
    </row>
    <row r="48" spans="1:17" ht="18.75" customHeight="1" x14ac:dyDescent="0.4">
      <c r="A48" s="68"/>
      <c r="B48" s="73" t="s">
        <v>61</v>
      </c>
      <c r="C48" s="68"/>
      <c r="D48" s="68"/>
      <c r="E48" s="68"/>
      <c r="F48" s="68"/>
      <c r="G48" s="68"/>
      <c r="H48" s="70"/>
      <c r="I48" s="70"/>
      <c r="J48" s="70"/>
      <c r="K48" s="70"/>
      <c r="L48" s="70"/>
      <c r="M48" s="70"/>
      <c r="N48" s="70"/>
      <c r="O48" s="70"/>
      <c r="P48" s="70"/>
      <c r="Q48" s="70"/>
    </row>
    <row r="49" spans="1:17" ht="18.75" customHeight="1" x14ac:dyDescent="0.4">
      <c r="A49" s="68"/>
      <c r="B49" s="73" t="s">
        <v>62</v>
      </c>
      <c r="C49" s="68"/>
      <c r="D49" s="68"/>
      <c r="E49" s="68"/>
      <c r="F49" s="68"/>
      <c r="G49" s="68"/>
      <c r="H49" s="70"/>
      <c r="I49" s="70"/>
      <c r="J49" s="70"/>
      <c r="K49" s="70"/>
      <c r="L49" s="70"/>
      <c r="M49" s="70"/>
      <c r="N49" s="70"/>
      <c r="O49" s="70"/>
      <c r="P49" s="70"/>
      <c r="Q49" s="70"/>
    </row>
    <row r="50" spans="1:17" ht="18.75" customHeight="1" x14ac:dyDescent="0.4">
      <c r="A50" s="68"/>
      <c r="B50" s="73" t="s">
        <v>63</v>
      </c>
      <c r="C50" s="68"/>
      <c r="D50" s="68"/>
      <c r="E50" s="68"/>
      <c r="F50" s="68"/>
      <c r="G50" s="68"/>
      <c r="H50" s="70"/>
      <c r="I50" s="70"/>
      <c r="J50" s="70"/>
      <c r="K50" s="70"/>
      <c r="L50" s="70"/>
      <c r="M50" s="70"/>
      <c r="N50" s="70"/>
      <c r="O50" s="70"/>
      <c r="P50" s="70"/>
      <c r="Q50" s="70"/>
    </row>
    <row r="51" spans="1:17" ht="18.75" customHeight="1" x14ac:dyDescent="0.4">
      <c r="A51" s="68"/>
      <c r="B51" s="73" t="s">
        <v>64</v>
      </c>
      <c r="C51" s="68"/>
      <c r="D51" s="68"/>
      <c r="E51" s="68"/>
      <c r="F51" s="73"/>
      <c r="G51" s="73"/>
      <c r="H51" s="70"/>
      <c r="I51" s="70"/>
      <c r="J51" s="70"/>
      <c r="K51" s="70"/>
      <c r="L51" s="70"/>
      <c r="M51" s="70"/>
      <c r="N51" s="70"/>
      <c r="O51" s="70"/>
      <c r="P51" s="70"/>
      <c r="Q51" s="70"/>
    </row>
    <row r="52" spans="1:17" ht="18.75" customHeight="1" x14ac:dyDescent="0.4">
      <c r="A52" s="68"/>
      <c r="B52" s="73" t="s">
        <v>65</v>
      </c>
      <c r="C52" s="68"/>
      <c r="D52" s="68"/>
      <c r="E52" s="68"/>
      <c r="F52" s="68"/>
      <c r="G52" s="68"/>
      <c r="H52" s="70"/>
      <c r="I52" s="70"/>
      <c r="J52" s="70"/>
      <c r="K52" s="70"/>
      <c r="L52" s="70"/>
      <c r="M52" s="70"/>
      <c r="N52" s="70"/>
      <c r="O52" s="70"/>
      <c r="P52" s="70"/>
      <c r="Q52" s="70"/>
    </row>
    <row r="53" spans="1:17" ht="18.75" customHeight="1" x14ac:dyDescent="0.4">
      <c r="A53" s="68"/>
      <c r="B53" s="73" t="s">
        <v>66</v>
      </c>
      <c r="C53" s="68"/>
      <c r="D53" s="68"/>
      <c r="E53" s="68"/>
      <c r="F53" s="68"/>
      <c r="G53" s="68"/>
      <c r="H53" s="70"/>
      <c r="I53" s="70"/>
      <c r="J53" s="70"/>
      <c r="K53" s="70"/>
      <c r="L53" s="70"/>
      <c r="M53" s="70"/>
      <c r="N53" s="70"/>
      <c r="O53" s="70"/>
      <c r="P53" s="70"/>
      <c r="Q53" s="70"/>
    </row>
    <row r="54" spans="1:17" ht="18.75" customHeight="1" x14ac:dyDescent="0.4">
      <c r="A54" s="75"/>
      <c r="B54" s="73" t="s">
        <v>67</v>
      </c>
      <c r="C54" s="76"/>
      <c r="D54" s="76"/>
      <c r="E54" s="76"/>
      <c r="F54" s="76"/>
      <c r="G54" s="76"/>
      <c r="H54" s="76"/>
      <c r="I54" s="76"/>
      <c r="J54" s="76"/>
      <c r="K54" s="76"/>
      <c r="L54" s="76"/>
      <c r="M54" s="76"/>
      <c r="N54" s="76"/>
      <c r="O54" s="76"/>
      <c r="P54" s="76"/>
      <c r="Q54" s="76"/>
    </row>
    <row r="55" spans="1:17" ht="18.75" customHeight="1" x14ac:dyDescent="0.4">
      <c r="A55" s="75"/>
      <c r="B55" s="73" t="s">
        <v>68</v>
      </c>
      <c r="C55" s="76"/>
      <c r="D55" s="76"/>
      <c r="E55" s="76"/>
      <c r="F55" s="76"/>
      <c r="G55" s="76"/>
      <c r="H55" s="76"/>
      <c r="I55" s="76"/>
      <c r="J55" s="76"/>
      <c r="K55" s="76"/>
      <c r="L55" s="76"/>
      <c r="M55" s="76"/>
      <c r="N55" s="76"/>
      <c r="O55" s="76"/>
      <c r="P55" s="76"/>
      <c r="Q55" s="76"/>
    </row>
    <row r="56" spans="1:17" ht="18.75" customHeight="1" x14ac:dyDescent="0.4">
      <c r="A56" s="75"/>
      <c r="B56" s="73" t="s">
        <v>69</v>
      </c>
      <c r="C56" s="76"/>
      <c r="D56" s="76"/>
      <c r="E56" s="76"/>
      <c r="F56" s="76"/>
      <c r="G56" s="76"/>
      <c r="H56" s="76"/>
      <c r="I56" s="76"/>
      <c r="J56" s="76"/>
      <c r="K56" s="77"/>
      <c r="L56" s="77"/>
      <c r="M56" s="77"/>
      <c r="N56" s="77"/>
      <c r="O56" s="76"/>
      <c r="P56" s="76"/>
      <c r="Q56" s="76"/>
    </row>
    <row r="57" spans="1:17" ht="18.75" customHeight="1" x14ac:dyDescent="0.4">
      <c r="A57" s="75"/>
      <c r="B57" s="455" t="s">
        <v>70</v>
      </c>
      <c r="C57" s="455"/>
      <c r="D57" s="455"/>
      <c r="E57" s="455"/>
      <c r="F57" s="455"/>
      <c r="G57" s="455"/>
      <c r="H57" s="76"/>
      <c r="I57" s="76"/>
      <c r="J57" s="76"/>
      <c r="K57" s="76"/>
      <c r="L57" s="76"/>
      <c r="M57" s="76"/>
      <c r="N57" s="76"/>
      <c r="O57" s="76"/>
      <c r="P57" s="76"/>
      <c r="Q57" s="76"/>
    </row>
    <row r="58" spans="1:17" ht="18.75" customHeight="1" x14ac:dyDescent="0.4">
      <c r="A58" s="75"/>
      <c r="B58" s="73" t="s">
        <v>71</v>
      </c>
      <c r="C58" s="76"/>
      <c r="D58" s="76"/>
      <c r="E58" s="76"/>
      <c r="F58" s="76"/>
      <c r="G58" s="76"/>
      <c r="H58" s="76"/>
      <c r="I58" s="76"/>
      <c r="J58" s="76"/>
      <c r="K58" s="76"/>
      <c r="L58" s="76"/>
      <c r="M58" s="76"/>
      <c r="N58" s="76"/>
      <c r="O58" s="76"/>
      <c r="P58" s="76"/>
      <c r="Q58" s="76"/>
    </row>
    <row r="59" spans="1:17" ht="18.75" customHeight="1" x14ac:dyDescent="0.4">
      <c r="A59" s="75"/>
      <c r="B59" s="455" t="s">
        <v>72</v>
      </c>
      <c r="C59" s="455"/>
      <c r="D59" s="455"/>
      <c r="E59" s="455"/>
      <c r="F59" s="455"/>
      <c r="G59" s="455"/>
      <c r="H59" s="455"/>
      <c r="I59" s="455"/>
      <c r="J59" s="455"/>
      <c r="K59" s="455"/>
      <c r="L59" s="78"/>
      <c r="M59" s="78"/>
      <c r="N59" s="78"/>
      <c r="O59" s="78"/>
      <c r="P59" s="76"/>
      <c r="Q59" s="76"/>
    </row>
    <row r="60" spans="1:17" ht="19.5" customHeight="1" x14ac:dyDescent="0.4">
      <c r="A60" s="75"/>
      <c r="B60" s="73" t="s">
        <v>73</v>
      </c>
      <c r="C60" s="76"/>
      <c r="D60" s="76"/>
      <c r="E60" s="76"/>
      <c r="F60" s="76"/>
      <c r="G60" s="76"/>
      <c r="H60" s="76"/>
      <c r="I60" s="76"/>
      <c r="J60" s="76"/>
      <c r="K60" s="76"/>
      <c r="L60" s="76"/>
      <c r="M60" s="76"/>
      <c r="N60" s="76"/>
      <c r="O60" s="76"/>
      <c r="P60" s="76"/>
      <c r="Q60" s="76"/>
    </row>
    <row r="61" spans="1:17" ht="18.75" customHeight="1" x14ac:dyDescent="0.4">
      <c r="A61" s="79"/>
      <c r="B61" s="73" t="s">
        <v>74</v>
      </c>
      <c r="C61" s="77"/>
      <c r="D61" s="77"/>
      <c r="E61" s="77"/>
      <c r="F61" s="77"/>
      <c r="G61" s="77"/>
      <c r="H61" s="77"/>
      <c r="I61" s="77"/>
      <c r="J61" s="77"/>
      <c r="K61" s="77"/>
      <c r="L61" s="77"/>
      <c r="M61" s="77"/>
      <c r="N61" s="77"/>
      <c r="O61" s="77"/>
      <c r="P61" s="77"/>
      <c r="Q61" s="77"/>
    </row>
    <row r="62" spans="1:17" ht="18.75" customHeight="1" x14ac:dyDescent="0.4">
      <c r="A62" s="70"/>
      <c r="B62" s="73" t="s">
        <v>75</v>
      </c>
      <c r="C62" s="68"/>
      <c r="D62" s="68"/>
      <c r="E62" s="68"/>
      <c r="F62" s="68"/>
      <c r="G62" s="68"/>
      <c r="H62" s="70"/>
      <c r="I62" s="70"/>
      <c r="J62" s="70"/>
      <c r="K62" s="70"/>
      <c r="L62" s="70"/>
      <c r="M62" s="70"/>
      <c r="N62" s="70"/>
      <c r="O62" s="70"/>
      <c r="P62" s="70"/>
      <c r="Q62" s="70"/>
    </row>
    <row r="63" spans="1:17" ht="18.75" customHeight="1" x14ac:dyDescent="0.4">
      <c r="A63" s="70"/>
      <c r="B63" s="73" t="s">
        <v>76</v>
      </c>
      <c r="C63" s="68"/>
      <c r="D63" s="68"/>
      <c r="E63" s="68"/>
      <c r="F63" s="68"/>
      <c r="G63" s="68"/>
      <c r="H63" s="70"/>
      <c r="I63" s="70"/>
      <c r="J63" s="70"/>
      <c r="K63" s="70"/>
      <c r="L63" s="70"/>
      <c r="M63" s="70"/>
      <c r="N63" s="70"/>
      <c r="O63" s="70"/>
      <c r="P63" s="70"/>
      <c r="Q63" s="70"/>
    </row>
    <row r="64" spans="1:17" ht="18.75" customHeight="1" x14ac:dyDescent="0.4">
      <c r="A64" s="70"/>
      <c r="B64" s="73" t="s">
        <v>77</v>
      </c>
      <c r="C64" s="68"/>
      <c r="D64" s="68"/>
      <c r="E64" s="68"/>
      <c r="F64" s="68"/>
      <c r="G64" s="68"/>
      <c r="H64" s="70"/>
      <c r="I64" s="70"/>
      <c r="J64" s="70"/>
      <c r="K64" s="70"/>
      <c r="L64" s="70"/>
      <c r="M64" s="70"/>
      <c r="N64" s="70"/>
      <c r="O64" s="70"/>
      <c r="P64" s="70"/>
      <c r="Q64" s="70"/>
    </row>
    <row r="65" spans="1:17" ht="19.5" customHeight="1" x14ac:dyDescent="0.4">
      <c r="A65" s="70"/>
      <c r="B65" s="73" t="s">
        <v>78</v>
      </c>
      <c r="C65" s="68"/>
      <c r="D65" s="68"/>
      <c r="E65" s="68"/>
      <c r="F65" s="68"/>
      <c r="G65" s="68"/>
      <c r="H65" s="70"/>
      <c r="I65" s="70"/>
      <c r="J65" s="70"/>
      <c r="K65" s="70"/>
      <c r="L65" s="70"/>
      <c r="M65" s="70"/>
      <c r="N65" s="70"/>
      <c r="O65" s="70"/>
      <c r="P65" s="70"/>
      <c r="Q65" s="70"/>
    </row>
    <row r="66" spans="1:17" ht="19.5" customHeight="1" x14ac:dyDescent="0.4">
      <c r="A66" s="78"/>
      <c r="B66" s="73" t="s">
        <v>79</v>
      </c>
      <c r="C66" s="78"/>
      <c r="D66" s="78"/>
      <c r="E66" s="78"/>
      <c r="F66" s="78"/>
      <c r="G66" s="78"/>
      <c r="H66" s="78"/>
      <c r="I66" s="78"/>
      <c r="J66" s="78"/>
      <c r="K66" s="78"/>
      <c r="L66" s="78"/>
      <c r="M66" s="78"/>
      <c r="N66" s="78"/>
      <c r="O66" s="78"/>
      <c r="P66" s="78"/>
      <c r="Q66" s="78"/>
    </row>
    <row r="67" spans="1:17" ht="19.5" customHeight="1" x14ac:dyDescent="0.4">
      <c r="A67" s="78"/>
      <c r="B67" s="73" t="s">
        <v>80</v>
      </c>
      <c r="C67" s="78"/>
      <c r="D67" s="78"/>
      <c r="E67" s="78"/>
      <c r="F67" s="78"/>
      <c r="G67" s="78"/>
      <c r="H67" s="78"/>
      <c r="I67" s="78"/>
      <c r="J67" s="78"/>
      <c r="K67" s="78"/>
      <c r="L67" s="78"/>
      <c r="M67" s="78"/>
      <c r="N67" s="78"/>
      <c r="O67" s="78"/>
      <c r="P67" s="78"/>
      <c r="Q67" s="78"/>
    </row>
    <row r="68" spans="1:17" ht="19.5" customHeight="1" x14ac:dyDescent="0.4">
      <c r="A68" s="78"/>
      <c r="B68" s="73"/>
      <c r="C68" s="78"/>
      <c r="D68" s="78"/>
      <c r="E68" s="78"/>
      <c r="F68" s="78"/>
      <c r="G68" s="78"/>
      <c r="H68" s="78"/>
      <c r="I68" s="78"/>
      <c r="J68" s="78"/>
      <c r="K68" s="78"/>
      <c r="L68" s="78"/>
      <c r="M68" s="78"/>
      <c r="N68" s="78"/>
      <c r="O68" s="78"/>
      <c r="P68" s="78"/>
      <c r="Q68" s="78"/>
    </row>
    <row r="69" spans="1:17" ht="18.75" customHeight="1" x14ac:dyDescent="0.4">
      <c r="A69" s="78"/>
      <c r="B69" s="73" t="s">
        <v>81</v>
      </c>
      <c r="C69" s="78"/>
      <c r="D69" s="78"/>
      <c r="E69" s="78"/>
      <c r="F69" s="78"/>
      <c r="G69" s="78"/>
      <c r="H69" s="78"/>
      <c r="I69" s="78"/>
      <c r="J69" s="78"/>
      <c r="K69" s="78"/>
      <c r="L69" s="78"/>
      <c r="M69" s="78"/>
      <c r="N69" s="78"/>
      <c r="O69" s="78"/>
      <c r="P69" s="78"/>
      <c r="Q69" s="78"/>
    </row>
    <row r="70" spans="1:17" ht="18.75" customHeight="1" x14ac:dyDescent="0.4">
      <c r="A70" s="78"/>
      <c r="B70" s="73" t="s">
        <v>82</v>
      </c>
      <c r="C70" s="78"/>
      <c r="D70" s="78"/>
      <c r="E70" s="78"/>
      <c r="F70" s="78"/>
      <c r="G70" s="78"/>
      <c r="H70" s="78"/>
      <c r="I70" s="78"/>
      <c r="J70" s="78"/>
      <c r="K70" s="78"/>
      <c r="L70" s="78"/>
      <c r="M70" s="78"/>
      <c r="N70" s="78"/>
      <c r="O70" s="78"/>
      <c r="P70" s="78"/>
      <c r="Q70" s="78"/>
    </row>
    <row r="71" spans="1:17" ht="18.75" customHeight="1" x14ac:dyDescent="0.4">
      <c r="A71" s="78"/>
      <c r="B71" s="73" t="s">
        <v>83</v>
      </c>
      <c r="C71" s="78"/>
      <c r="D71" s="78"/>
      <c r="E71" s="78"/>
      <c r="F71" s="78"/>
      <c r="G71" s="78"/>
      <c r="H71" s="78"/>
      <c r="I71" s="78"/>
      <c r="J71" s="78"/>
      <c r="K71" s="78"/>
      <c r="L71" s="78"/>
      <c r="M71" s="78"/>
      <c r="N71" s="78"/>
      <c r="O71" s="78"/>
      <c r="P71" s="78"/>
      <c r="Q71" s="78"/>
    </row>
    <row r="72" spans="1:17" ht="18.75" customHeight="1" x14ac:dyDescent="0.4">
      <c r="A72" s="78"/>
      <c r="B72" s="73" t="s">
        <v>84</v>
      </c>
      <c r="C72" s="78"/>
      <c r="D72" s="78"/>
      <c r="E72" s="78"/>
      <c r="F72" s="78"/>
      <c r="G72" s="78"/>
      <c r="H72" s="78"/>
      <c r="I72" s="78"/>
      <c r="J72" s="78"/>
      <c r="K72" s="78"/>
      <c r="L72" s="78"/>
      <c r="M72" s="78"/>
      <c r="N72" s="78"/>
      <c r="O72" s="78"/>
      <c r="P72" s="78"/>
      <c r="Q72" s="78"/>
    </row>
    <row r="73" spans="1:17" ht="18.75" customHeight="1" x14ac:dyDescent="0.4">
      <c r="A73" s="78"/>
      <c r="B73" s="73" t="s">
        <v>85</v>
      </c>
      <c r="C73" s="78"/>
      <c r="D73" s="78"/>
      <c r="E73" s="78"/>
      <c r="F73" s="78"/>
      <c r="G73" s="78"/>
      <c r="H73" s="78"/>
      <c r="I73" s="78"/>
      <c r="J73" s="78"/>
      <c r="K73" s="78"/>
      <c r="L73" s="78"/>
      <c r="M73" s="78"/>
      <c r="N73" s="78"/>
      <c r="O73" s="78"/>
      <c r="P73" s="78"/>
      <c r="Q73" s="78"/>
    </row>
    <row r="74" spans="1:17" ht="18.75" customHeight="1" x14ac:dyDescent="0.4">
      <c r="A74" s="78"/>
      <c r="B74" s="73" t="s">
        <v>86</v>
      </c>
      <c r="C74" s="78"/>
      <c r="D74" s="78"/>
      <c r="E74" s="78"/>
      <c r="F74" s="78"/>
      <c r="G74" s="78"/>
      <c r="H74" s="78"/>
      <c r="I74" s="78"/>
      <c r="J74" s="78"/>
      <c r="K74" s="78"/>
      <c r="L74" s="78"/>
      <c r="M74" s="78"/>
      <c r="N74" s="78"/>
      <c r="O74" s="78"/>
      <c r="P74" s="78"/>
      <c r="Q74" s="78"/>
    </row>
    <row r="75" spans="1:17" ht="19.5" customHeight="1" x14ac:dyDescent="0.4">
      <c r="A75" s="78"/>
      <c r="B75" s="78"/>
      <c r="C75" s="78"/>
      <c r="D75" s="78"/>
      <c r="E75" s="78"/>
      <c r="F75" s="78"/>
      <c r="G75" s="78"/>
      <c r="H75" s="78"/>
      <c r="I75" s="78"/>
      <c r="J75" s="78"/>
      <c r="K75" s="78"/>
      <c r="L75" s="78"/>
      <c r="M75" s="78"/>
      <c r="N75" s="78"/>
      <c r="O75" s="78"/>
      <c r="P75" s="78"/>
      <c r="Q75" s="78"/>
    </row>
    <row r="76" spans="1:17" ht="19.5" customHeight="1" x14ac:dyDescent="0.4">
      <c r="A76" s="78"/>
      <c r="B76" s="73" t="s">
        <v>87</v>
      </c>
      <c r="C76" s="78"/>
      <c r="D76" s="78"/>
      <c r="E76" s="78"/>
      <c r="F76" s="78"/>
      <c r="G76" s="78"/>
      <c r="H76" s="78"/>
      <c r="I76" s="78"/>
      <c r="J76" s="78"/>
      <c r="K76" s="78"/>
      <c r="L76" s="78"/>
      <c r="M76" s="78"/>
      <c r="N76" s="78"/>
      <c r="O76" s="78"/>
      <c r="P76" s="78"/>
      <c r="Q76" s="78"/>
    </row>
    <row r="77" spans="1:17" ht="18.75" customHeight="1" x14ac:dyDescent="0.4">
      <c r="A77" s="78"/>
      <c r="B77" s="73" t="s">
        <v>88</v>
      </c>
      <c r="C77" s="78"/>
      <c r="D77" s="78"/>
      <c r="E77" s="78"/>
      <c r="F77" s="78"/>
      <c r="G77" s="78"/>
      <c r="H77" s="78"/>
      <c r="I77" s="78"/>
      <c r="J77" s="78"/>
      <c r="K77" s="78"/>
      <c r="L77" s="78"/>
      <c r="M77" s="78"/>
      <c r="N77" s="78"/>
      <c r="O77" s="78"/>
      <c r="P77" s="78"/>
      <c r="Q77" s="78"/>
    </row>
    <row r="78" spans="1:17" ht="18.75" customHeight="1" x14ac:dyDescent="0.4">
      <c r="A78" s="78"/>
      <c r="B78" s="73" t="s">
        <v>89</v>
      </c>
      <c r="C78" s="78"/>
      <c r="D78" s="78"/>
      <c r="E78" s="78"/>
      <c r="F78" s="78"/>
      <c r="G78" s="78"/>
      <c r="H78" s="78"/>
      <c r="I78" s="78"/>
      <c r="J78" s="78"/>
      <c r="K78" s="78"/>
      <c r="L78" s="78"/>
      <c r="M78" s="78"/>
      <c r="N78" s="78"/>
      <c r="O78" s="78"/>
      <c r="P78" s="78"/>
      <c r="Q78" s="78"/>
    </row>
    <row r="79" spans="1:17" ht="18.75" customHeight="1" x14ac:dyDescent="0.4">
      <c r="A79" s="78"/>
      <c r="B79" s="73" t="s">
        <v>90</v>
      </c>
      <c r="C79" s="73"/>
      <c r="D79" s="73"/>
      <c r="E79" s="73"/>
      <c r="F79" s="73"/>
      <c r="G79" s="73"/>
      <c r="H79" s="73"/>
      <c r="I79" s="73"/>
      <c r="J79" s="73"/>
      <c r="K79" s="73"/>
      <c r="L79" s="73"/>
      <c r="M79" s="73"/>
      <c r="N79" s="73"/>
      <c r="O79" s="73"/>
      <c r="P79" s="73"/>
      <c r="Q79" s="73"/>
    </row>
    <row r="80" spans="1:17" ht="18.75" customHeight="1" x14ac:dyDescent="0.4">
      <c r="A80" s="78"/>
      <c r="B80" s="73"/>
      <c r="C80" s="73" t="s">
        <v>91</v>
      </c>
      <c r="D80" s="73"/>
      <c r="E80" s="73"/>
      <c r="F80" s="73"/>
      <c r="G80" s="73"/>
      <c r="H80" s="73"/>
      <c r="I80" s="73"/>
      <c r="J80" s="73"/>
      <c r="K80" s="73"/>
      <c r="L80" s="73"/>
      <c r="M80" s="73"/>
      <c r="N80" s="73"/>
      <c r="O80" s="73"/>
      <c r="P80" s="73"/>
      <c r="Q80" s="73"/>
    </row>
    <row r="81" spans="1:17" ht="18.75" customHeight="1" x14ac:dyDescent="0.4">
      <c r="A81" s="78"/>
      <c r="B81" s="455" t="s">
        <v>92</v>
      </c>
      <c r="C81" s="455"/>
      <c r="D81" s="455"/>
      <c r="E81" s="455"/>
      <c r="F81" s="455"/>
      <c r="G81" s="455"/>
      <c r="H81" s="78"/>
      <c r="I81" s="78"/>
      <c r="J81" s="78"/>
      <c r="K81" s="78"/>
      <c r="L81" s="78"/>
      <c r="M81" s="78"/>
      <c r="N81" s="78"/>
      <c r="O81" s="78"/>
      <c r="P81" s="78"/>
      <c r="Q81" s="78"/>
    </row>
    <row r="82" spans="1:17" ht="18.75" customHeight="1" x14ac:dyDescent="0.4">
      <c r="A82" s="78"/>
      <c r="B82" s="73" t="s">
        <v>93</v>
      </c>
      <c r="C82" s="76"/>
      <c r="D82" s="76"/>
      <c r="E82" s="76"/>
      <c r="F82" s="78"/>
      <c r="G82" s="78"/>
      <c r="H82" s="78"/>
      <c r="I82" s="78"/>
      <c r="J82" s="78"/>
      <c r="K82" s="78"/>
      <c r="L82" s="78"/>
      <c r="M82" s="78"/>
      <c r="N82" s="78"/>
      <c r="O82" s="78"/>
      <c r="P82" s="78"/>
      <c r="Q82" s="78"/>
    </row>
    <row r="83" spans="1:17" ht="18.75" customHeight="1" x14ac:dyDescent="0.4">
      <c r="A83" s="78"/>
      <c r="B83" s="73" t="s">
        <v>94</v>
      </c>
      <c r="C83" s="76"/>
      <c r="D83" s="76"/>
      <c r="E83" s="76"/>
      <c r="F83" s="78"/>
      <c r="G83" s="78"/>
      <c r="H83" s="78"/>
      <c r="I83" s="78"/>
      <c r="J83" s="78"/>
      <c r="K83" s="78"/>
      <c r="L83" s="78"/>
      <c r="M83" s="78"/>
      <c r="N83" s="78"/>
      <c r="O83" s="78"/>
      <c r="P83" s="78"/>
      <c r="Q83" s="78"/>
    </row>
    <row r="84" spans="1:17" ht="18.75" customHeight="1" x14ac:dyDescent="0.4">
      <c r="A84" s="78"/>
      <c r="B84" s="456" t="s">
        <v>95</v>
      </c>
      <c r="C84" s="456"/>
      <c r="D84" s="456"/>
      <c r="E84" s="456"/>
      <c r="F84" s="456"/>
      <c r="G84" s="456"/>
      <c r="H84" s="456"/>
      <c r="I84" s="456"/>
      <c r="J84" s="456"/>
      <c r="K84" s="456"/>
      <c r="L84" s="456"/>
      <c r="M84" s="456"/>
      <c r="N84" s="456"/>
      <c r="O84" s="456"/>
      <c r="P84" s="456"/>
      <c r="Q84" s="456"/>
    </row>
    <row r="85" spans="1:17" ht="18.75" customHeight="1" x14ac:dyDescent="0.4">
      <c r="A85" s="78"/>
      <c r="B85" s="73" t="s">
        <v>96</v>
      </c>
      <c r="C85" s="73"/>
      <c r="D85" s="73"/>
      <c r="E85" s="73"/>
      <c r="F85" s="73"/>
      <c r="G85" s="73"/>
      <c r="H85" s="73"/>
      <c r="I85" s="73"/>
      <c r="J85" s="73"/>
      <c r="K85" s="73"/>
      <c r="L85" s="73"/>
      <c r="M85" s="73"/>
      <c r="N85" s="78"/>
      <c r="O85" s="78"/>
      <c r="P85" s="78"/>
      <c r="Q85" s="78"/>
    </row>
    <row r="86" spans="1:17" ht="18.75" customHeight="1" x14ac:dyDescent="0.4">
      <c r="A86" s="78"/>
      <c r="B86" s="73" t="s">
        <v>97</v>
      </c>
      <c r="C86" s="73"/>
      <c r="D86" s="73"/>
      <c r="E86" s="73"/>
      <c r="F86" s="73"/>
      <c r="G86" s="73"/>
      <c r="H86" s="78"/>
      <c r="I86" s="78"/>
      <c r="J86" s="78"/>
      <c r="K86" s="78"/>
      <c r="L86" s="78"/>
      <c r="M86" s="78"/>
      <c r="N86" s="78"/>
      <c r="O86" s="78"/>
      <c r="P86" s="78"/>
      <c r="Q86" s="78"/>
    </row>
    <row r="87" spans="1:17" ht="18.75" customHeight="1" x14ac:dyDescent="0.15">
      <c r="A87" s="72"/>
      <c r="B87" s="73" t="s">
        <v>98</v>
      </c>
      <c r="C87" s="74"/>
      <c r="D87" s="74"/>
      <c r="E87" s="74"/>
      <c r="F87" s="74"/>
      <c r="G87" s="74"/>
      <c r="H87" s="74"/>
      <c r="I87" s="74"/>
      <c r="J87" s="74"/>
      <c r="K87" s="74"/>
      <c r="L87" s="70"/>
      <c r="M87" s="70"/>
      <c r="N87" s="70"/>
      <c r="O87" s="70"/>
      <c r="P87" s="70"/>
      <c r="Q87" s="70"/>
    </row>
    <row r="88" spans="1:17" ht="18.75" customHeight="1" x14ac:dyDescent="0.4">
      <c r="A88" s="78"/>
      <c r="B88" s="73" t="s">
        <v>99</v>
      </c>
      <c r="C88" s="73"/>
      <c r="D88" s="73"/>
      <c r="E88" s="73"/>
      <c r="F88" s="73"/>
      <c r="G88" s="73"/>
      <c r="H88" s="78"/>
      <c r="I88" s="78"/>
      <c r="J88" s="78"/>
      <c r="K88" s="78"/>
      <c r="L88" s="78"/>
      <c r="M88" s="78"/>
      <c r="N88" s="78"/>
      <c r="O88" s="78"/>
      <c r="P88" s="78"/>
      <c r="Q88" s="78"/>
    </row>
    <row r="89" spans="1:17" ht="18.75" customHeight="1" x14ac:dyDescent="0.4">
      <c r="A89" s="78"/>
      <c r="B89" s="455" t="s">
        <v>100</v>
      </c>
      <c r="C89" s="455"/>
      <c r="D89" s="455"/>
      <c r="E89" s="455"/>
      <c r="F89" s="455"/>
      <c r="G89" s="455"/>
      <c r="H89" s="78"/>
      <c r="I89" s="78"/>
      <c r="J89" s="78"/>
      <c r="K89" s="78"/>
      <c r="L89" s="78"/>
      <c r="M89" s="78"/>
      <c r="N89" s="78"/>
      <c r="O89" s="78"/>
      <c r="P89" s="78"/>
      <c r="Q89" s="78"/>
    </row>
    <row r="90" spans="1:17" ht="18.75" customHeight="1" x14ac:dyDescent="0.4">
      <c r="A90" s="78"/>
      <c r="B90" s="455" t="s">
        <v>101</v>
      </c>
      <c r="C90" s="455"/>
      <c r="D90" s="455"/>
      <c r="E90" s="455"/>
      <c r="F90" s="455"/>
      <c r="G90" s="455"/>
      <c r="H90" s="78"/>
      <c r="I90" s="78"/>
      <c r="J90" s="78"/>
      <c r="K90" s="78"/>
      <c r="L90" s="78"/>
      <c r="M90" s="78"/>
      <c r="N90" s="78"/>
      <c r="O90" s="78"/>
      <c r="P90" s="78"/>
      <c r="Q90" s="78"/>
    </row>
    <row r="91" spans="1:17" ht="18.75" customHeight="1" x14ac:dyDescent="0.4">
      <c r="A91" s="78"/>
      <c r="B91" s="73" t="s">
        <v>102</v>
      </c>
      <c r="C91" s="73"/>
      <c r="D91" s="73"/>
      <c r="E91" s="73"/>
      <c r="F91" s="73"/>
      <c r="G91" s="73"/>
      <c r="H91" s="78"/>
      <c r="I91" s="78"/>
      <c r="J91" s="78"/>
      <c r="K91" s="78"/>
      <c r="L91" s="78"/>
      <c r="M91" s="78"/>
      <c r="N91" s="78"/>
      <c r="O91" s="78"/>
      <c r="P91" s="78"/>
      <c r="Q91" s="78"/>
    </row>
    <row r="92" spans="1:17" ht="18.75" customHeight="1" x14ac:dyDescent="0.4">
      <c r="A92" s="78"/>
      <c r="B92" s="73" t="s">
        <v>103</v>
      </c>
      <c r="C92" s="73"/>
      <c r="D92" s="73"/>
      <c r="E92" s="73"/>
      <c r="F92" s="73"/>
      <c r="G92" s="73"/>
      <c r="H92" s="73"/>
      <c r="I92" s="73"/>
      <c r="J92" s="73"/>
      <c r="K92" s="73"/>
      <c r="L92" s="73"/>
      <c r="M92" s="73"/>
      <c r="N92" s="73"/>
      <c r="O92" s="73"/>
      <c r="P92" s="73"/>
      <c r="Q92" s="73"/>
    </row>
    <row r="93" spans="1:17" ht="18.75" customHeight="1" x14ac:dyDescent="0.4">
      <c r="A93" s="78"/>
      <c r="B93" s="455" t="s">
        <v>104</v>
      </c>
      <c r="C93" s="455"/>
      <c r="D93" s="455"/>
      <c r="E93" s="455"/>
      <c r="F93" s="455"/>
      <c r="G93" s="455"/>
      <c r="H93" s="455"/>
      <c r="I93" s="455"/>
      <c r="J93" s="455"/>
      <c r="K93" s="455"/>
      <c r="L93" s="455"/>
      <c r="M93" s="455"/>
      <c r="N93" s="455"/>
      <c r="O93" s="455"/>
      <c r="P93" s="455"/>
      <c r="Q93" s="455"/>
    </row>
    <row r="94" spans="1:17" ht="18.75" customHeight="1" x14ac:dyDescent="0.4">
      <c r="A94" s="78"/>
      <c r="B94" s="455" t="s">
        <v>105</v>
      </c>
      <c r="C94" s="455"/>
      <c r="D94" s="455"/>
      <c r="E94" s="455"/>
      <c r="F94" s="455"/>
      <c r="G94" s="455"/>
      <c r="H94" s="455"/>
      <c r="I94" s="455"/>
      <c r="J94" s="455"/>
      <c r="K94" s="455"/>
      <c r="L94" s="455"/>
      <c r="M94" s="455"/>
      <c r="N94" s="455"/>
      <c r="O94" s="455"/>
      <c r="P94" s="455"/>
      <c r="Q94" s="455"/>
    </row>
    <row r="95" spans="1:17" ht="18.75" customHeight="1" x14ac:dyDescent="0.4">
      <c r="A95" s="78"/>
      <c r="B95" s="73" t="s">
        <v>106</v>
      </c>
      <c r="C95" s="78"/>
      <c r="D95" s="78"/>
      <c r="E95" s="78"/>
      <c r="F95" s="78"/>
      <c r="G95" s="78"/>
      <c r="H95" s="78"/>
      <c r="I95" s="78"/>
      <c r="J95" s="78"/>
      <c r="K95" s="78"/>
      <c r="L95" s="78"/>
      <c r="M95" s="78"/>
      <c r="N95" s="78"/>
      <c r="O95" s="78"/>
      <c r="P95" s="78"/>
      <c r="Q95" s="78"/>
    </row>
    <row r="96" spans="1:17" ht="18.75" customHeight="1" x14ac:dyDescent="0.4">
      <c r="A96" s="79"/>
      <c r="B96" s="73" t="s">
        <v>107</v>
      </c>
      <c r="C96" s="78"/>
      <c r="D96" s="78"/>
      <c r="E96" s="78"/>
      <c r="F96" s="77"/>
      <c r="G96" s="77"/>
      <c r="H96" s="77"/>
      <c r="I96" s="77"/>
      <c r="J96" s="77"/>
      <c r="K96" s="77"/>
      <c r="L96" s="77"/>
      <c r="M96" s="77"/>
      <c r="N96" s="77"/>
      <c r="O96" s="77"/>
      <c r="P96" s="77"/>
      <c r="Q96" s="77"/>
    </row>
    <row r="97" spans="1:17" ht="18.75" customHeight="1" x14ac:dyDescent="0.4">
      <c r="A97" s="79"/>
      <c r="B97" s="73" t="s">
        <v>108</v>
      </c>
      <c r="C97" s="78"/>
      <c r="D97" s="78"/>
      <c r="E97" s="78"/>
      <c r="F97" s="77"/>
      <c r="G97" s="77"/>
      <c r="H97" s="77"/>
      <c r="I97" s="77"/>
      <c r="J97" s="77"/>
      <c r="K97" s="77"/>
      <c r="L97" s="77"/>
      <c r="M97" s="77"/>
      <c r="N97" s="77"/>
      <c r="O97" s="77"/>
      <c r="P97" s="77"/>
      <c r="Q97" s="77"/>
    </row>
    <row r="98" spans="1:17" ht="18.75" customHeight="1" x14ac:dyDescent="0.15">
      <c r="A98" s="72"/>
      <c r="B98" s="73" t="s">
        <v>109</v>
      </c>
      <c r="C98" s="77"/>
      <c r="D98" s="77"/>
      <c r="E98" s="77"/>
      <c r="F98" s="74"/>
      <c r="G98" s="74"/>
      <c r="H98" s="74"/>
      <c r="I98" s="74"/>
      <c r="J98" s="74"/>
      <c r="K98" s="74"/>
      <c r="L98" s="70"/>
      <c r="M98" s="70"/>
      <c r="N98" s="70"/>
      <c r="O98" s="70"/>
      <c r="P98" s="70"/>
      <c r="Q98" s="70"/>
    </row>
    <row r="99" spans="1:17" ht="18.75" customHeight="1" x14ac:dyDescent="0.15">
      <c r="A99" s="72"/>
      <c r="B99" s="73"/>
      <c r="C99" s="77"/>
      <c r="D99" s="77"/>
      <c r="E99" s="77"/>
      <c r="F99" s="74"/>
      <c r="G99" s="74"/>
      <c r="H99" s="74"/>
      <c r="I99" s="74"/>
      <c r="J99" s="74"/>
      <c r="K99" s="74"/>
      <c r="L99" s="70"/>
      <c r="M99" s="70"/>
      <c r="N99" s="70"/>
      <c r="O99" s="70"/>
      <c r="P99" s="70"/>
      <c r="Q99" s="70"/>
    </row>
    <row r="100" spans="1:17" ht="18.75" customHeight="1" x14ac:dyDescent="0.4">
      <c r="A100" s="71"/>
      <c r="B100" s="69" t="s">
        <v>110</v>
      </c>
      <c r="C100" s="77"/>
      <c r="D100" s="77"/>
      <c r="E100" s="77"/>
      <c r="F100" s="70"/>
      <c r="G100" s="70"/>
      <c r="H100" s="70"/>
      <c r="I100" s="70"/>
      <c r="J100" s="70"/>
      <c r="K100" s="70"/>
      <c r="L100" s="70"/>
      <c r="M100" s="70"/>
      <c r="N100" s="70"/>
      <c r="O100" s="70"/>
      <c r="P100" s="70"/>
      <c r="Q100" s="70"/>
    </row>
    <row r="101" spans="1:17" ht="18.75" customHeight="1" x14ac:dyDescent="0.15">
      <c r="A101" s="71"/>
      <c r="B101" s="70"/>
      <c r="C101" s="74"/>
      <c r="D101" s="74"/>
      <c r="E101" s="74"/>
      <c r="F101" s="70"/>
      <c r="G101" s="70"/>
      <c r="H101" s="70"/>
      <c r="I101" s="70"/>
      <c r="J101" s="70"/>
      <c r="K101" s="70"/>
      <c r="L101" s="70"/>
      <c r="M101" s="70"/>
      <c r="N101" s="70"/>
      <c r="O101" s="70"/>
      <c r="P101" s="70"/>
      <c r="Q101" s="70"/>
    </row>
    <row r="102" spans="1:17" ht="18.75" customHeight="1" x14ac:dyDescent="0.4">
      <c r="A102" s="71"/>
      <c r="B102" s="73" t="s">
        <v>39</v>
      </c>
      <c r="C102" s="70"/>
      <c r="D102" s="70"/>
      <c r="E102" s="70"/>
      <c r="F102" s="70"/>
      <c r="G102" s="70"/>
      <c r="H102" s="70"/>
      <c r="I102" s="70"/>
      <c r="J102" s="70"/>
      <c r="K102" s="70"/>
      <c r="L102" s="70"/>
      <c r="M102" s="70"/>
      <c r="N102" s="70"/>
      <c r="O102" s="70"/>
      <c r="P102" s="70"/>
      <c r="Q102" s="70"/>
    </row>
    <row r="103" spans="1:17" ht="18.75" customHeight="1" x14ac:dyDescent="0.4">
      <c r="A103" s="71"/>
      <c r="B103" s="70"/>
      <c r="C103" s="70"/>
      <c r="D103" s="70"/>
      <c r="E103" s="70"/>
      <c r="F103" s="70"/>
      <c r="G103" s="70"/>
      <c r="H103" s="70"/>
      <c r="I103" s="70"/>
      <c r="J103" s="70"/>
      <c r="K103" s="70"/>
      <c r="L103" s="70"/>
      <c r="M103" s="70"/>
      <c r="N103" s="70"/>
      <c r="O103" s="70"/>
      <c r="P103" s="70"/>
      <c r="Q103" s="70"/>
    </row>
    <row r="104" spans="1:17" ht="18.75" customHeight="1" x14ac:dyDescent="0.4">
      <c r="A104" s="71"/>
      <c r="B104" s="70"/>
      <c r="C104" s="70"/>
      <c r="D104" s="70"/>
      <c r="E104" s="70"/>
      <c r="F104" s="70"/>
      <c r="G104" s="70"/>
      <c r="H104" s="70"/>
      <c r="I104" s="70"/>
      <c r="J104" s="70"/>
      <c r="K104" s="70"/>
      <c r="L104" s="70"/>
      <c r="M104" s="70"/>
      <c r="N104" s="70"/>
      <c r="O104" s="70"/>
      <c r="P104" s="70"/>
      <c r="Q104" s="70"/>
    </row>
    <row r="105" spans="1:17" ht="18.75" customHeight="1" x14ac:dyDescent="0.4">
      <c r="A105" s="71"/>
      <c r="B105" s="70"/>
      <c r="C105" s="70"/>
      <c r="D105" s="70"/>
      <c r="E105" s="70"/>
      <c r="F105" s="70"/>
      <c r="G105" s="70"/>
      <c r="H105" s="70"/>
      <c r="I105" s="70"/>
      <c r="J105" s="70"/>
      <c r="K105" s="70"/>
      <c r="L105" s="70"/>
      <c r="M105" s="70"/>
      <c r="N105" s="70"/>
      <c r="O105" s="70"/>
      <c r="P105" s="70"/>
      <c r="Q105" s="70"/>
    </row>
    <row r="106" spans="1:17" ht="18.75" customHeight="1" x14ac:dyDescent="0.4">
      <c r="A106" s="71"/>
      <c r="B106" s="70"/>
      <c r="C106" s="70"/>
      <c r="D106" s="70"/>
      <c r="E106" s="70"/>
      <c r="F106" s="70"/>
      <c r="G106" s="70"/>
      <c r="H106" s="70"/>
      <c r="I106" s="70"/>
      <c r="J106" s="70"/>
      <c r="K106" s="70"/>
      <c r="L106" s="70"/>
      <c r="M106" s="70"/>
      <c r="N106" s="70"/>
      <c r="O106" s="70"/>
      <c r="P106" s="70"/>
      <c r="Q106" s="70"/>
    </row>
    <row r="107" spans="1:17" ht="18.75" customHeight="1" x14ac:dyDescent="0.4">
      <c r="A107" s="71"/>
      <c r="B107" s="70"/>
      <c r="C107" s="70"/>
      <c r="D107" s="70"/>
      <c r="E107" s="70"/>
      <c r="F107" s="70"/>
      <c r="G107" s="70"/>
      <c r="H107" s="70"/>
      <c r="I107" s="70"/>
      <c r="J107" s="70"/>
      <c r="K107" s="70"/>
      <c r="L107" s="70"/>
      <c r="M107" s="70"/>
      <c r="N107" s="70"/>
      <c r="O107" s="70"/>
      <c r="P107" s="70"/>
      <c r="Q107" s="70"/>
    </row>
    <row r="108" spans="1:17" ht="18.75" customHeight="1" x14ac:dyDescent="0.4">
      <c r="A108" s="71"/>
      <c r="B108" s="70"/>
      <c r="C108" s="70"/>
      <c r="D108" s="70"/>
      <c r="E108" s="70"/>
      <c r="F108" s="70"/>
      <c r="G108" s="70"/>
      <c r="H108" s="70"/>
      <c r="I108" s="70"/>
      <c r="J108" s="70"/>
      <c r="K108" s="70"/>
      <c r="L108" s="70"/>
      <c r="M108" s="70"/>
      <c r="N108" s="70"/>
      <c r="O108" s="70"/>
      <c r="P108" s="70"/>
      <c r="Q108" s="70"/>
    </row>
    <row r="109" spans="1:17" ht="18.75" customHeight="1" x14ac:dyDescent="0.4"/>
    <row r="110" spans="1:17" ht="18.75" customHeight="1" x14ac:dyDescent="0.4"/>
    <row r="111" spans="1:17" ht="18.75" customHeight="1" x14ac:dyDescent="0.4"/>
    <row r="112" spans="1:17"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9.5" customHeight="1" x14ac:dyDescent="0.4"/>
    <row r="131" ht="19.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9.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9.5" customHeight="1" x14ac:dyDescent="0.4"/>
    <row r="165" ht="19.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9.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9.5" customHeight="1" x14ac:dyDescent="0.4"/>
    <row r="186" ht="19.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9.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row r="206" ht="18.75" customHeight="1" x14ac:dyDescent="0.4"/>
    <row r="207" ht="18.75" customHeight="1" x14ac:dyDescent="0.4"/>
    <row r="208" ht="18.75" customHeight="1" x14ac:dyDescent="0.4"/>
    <row r="209" ht="19.5" customHeight="1" x14ac:dyDescent="0.4"/>
    <row r="210" ht="19.5" customHeight="1" x14ac:dyDescent="0.4"/>
    <row r="211" ht="18.75" customHeight="1" x14ac:dyDescent="0.4"/>
    <row r="212" ht="18.75" customHeight="1" x14ac:dyDescent="0.4"/>
    <row r="213" ht="18.75" customHeight="1" x14ac:dyDescent="0.4"/>
    <row r="214" ht="18.75" customHeight="1" x14ac:dyDescent="0.4"/>
    <row r="215" ht="19.5" customHeight="1" x14ac:dyDescent="0.4"/>
    <row r="216" ht="18.75" customHeight="1" x14ac:dyDescent="0.4"/>
    <row r="217" ht="18.75" customHeight="1" x14ac:dyDescent="0.4"/>
    <row r="218" ht="18.75" customHeight="1" x14ac:dyDescent="0.4"/>
    <row r="219" ht="18.75" customHeight="1" x14ac:dyDescent="0.4"/>
    <row r="220" ht="18.75" customHeight="1" x14ac:dyDescent="0.4"/>
    <row r="221" ht="18.75" customHeight="1" x14ac:dyDescent="0.4"/>
    <row r="222" ht="18.75" customHeight="1" x14ac:dyDescent="0.4"/>
    <row r="223" ht="18.75" customHeight="1" x14ac:dyDescent="0.4"/>
    <row r="224" ht="18.75" customHeight="1" x14ac:dyDescent="0.4"/>
    <row r="225" ht="18.75" customHeight="1" x14ac:dyDescent="0.4"/>
    <row r="226" ht="18.75" customHeight="1" x14ac:dyDescent="0.4"/>
    <row r="227" ht="18.75" customHeight="1" x14ac:dyDescent="0.4"/>
    <row r="228" ht="19.5" customHeight="1" x14ac:dyDescent="0.4"/>
    <row r="229" ht="19.5" customHeight="1" x14ac:dyDescent="0.4"/>
    <row r="230" ht="18.75" customHeight="1" x14ac:dyDescent="0.4"/>
    <row r="231" ht="18.75" customHeight="1" x14ac:dyDescent="0.4"/>
    <row r="232" ht="18.75" customHeight="1" x14ac:dyDescent="0.4"/>
    <row r="233" ht="18.75" customHeight="1" x14ac:dyDescent="0.4"/>
    <row r="234" ht="19.5" customHeight="1" x14ac:dyDescent="0.4"/>
    <row r="235" ht="18.75" customHeight="1" x14ac:dyDescent="0.4"/>
    <row r="236" ht="18.75" customHeight="1" x14ac:dyDescent="0.4"/>
    <row r="237" ht="18.75" customHeight="1" x14ac:dyDescent="0.4"/>
    <row r="238" ht="18.75" customHeight="1" x14ac:dyDescent="0.4"/>
    <row r="239" ht="18.75" customHeight="1" x14ac:dyDescent="0.4"/>
    <row r="240" ht="18.75" customHeight="1" x14ac:dyDescent="0.4"/>
    <row r="241" ht="18.75" customHeight="1" x14ac:dyDescent="0.4"/>
    <row r="242" ht="18.75" customHeight="1" x14ac:dyDescent="0.4"/>
    <row r="243" ht="18.75" customHeight="1" x14ac:dyDescent="0.4"/>
    <row r="244" ht="18.75" customHeight="1" x14ac:dyDescent="0.4"/>
    <row r="245" ht="18.75" customHeight="1" x14ac:dyDescent="0.4"/>
    <row r="246" ht="18.75" customHeight="1" x14ac:dyDescent="0.4"/>
    <row r="247" ht="18.75" customHeight="1" x14ac:dyDescent="0.4"/>
    <row r="248" ht="18.75" customHeight="1" x14ac:dyDescent="0.4"/>
    <row r="249" ht="18.75" customHeight="1" x14ac:dyDescent="0.4"/>
    <row r="250" ht="18.75" customHeight="1" x14ac:dyDescent="0.4"/>
    <row r="251" ht="18.75" customHeight="1" x14ac:dyDescent="0.4"/>
    <row r="252" ht="19.5" customHeight="1" x14ac:dyDescent="0.4"/>
    <row r="253" ht="19.5" customHeight="1" x14ac:dyDescent="0.4"/>
    <row r="254" ht="18.75" customHeight="1" x14ac:dyDescent="0.4"/>
    <row r="255" ht="18.75" customHeight="1" x14ac:dyDescent="0.4"/>
    <row r="256" ht="18.75" customHeight="1" x14ac:dyDescent="0.4"/>
    <row r="257" ht="18.75" customHeight="1" x14ac:dyDescent="0.4"/>
    <row r="258" ht="19.5" customHeight="1" x14ac:dyDescent="0.4"/>
    <row r="259" ht="18.75" customHeight="1" x14ac:dyDescent="0.4"/>
    <row r="260" ht="18.75" customHeight="1" x14ac:dyDescent="0.4"/>
    <row r="261" ht="18.75" customHeight="1" x14ac:dyDescent="0.4"/>
    <row r="262" ht="18.75" customHeight="1" x14ac:dyDescent="0.4"/>
    <row r="263" ht="18.75" customHeight="1" x14ac:dyDescent="0.4"/>
    <row r="264" ht="18.75" customHeight="1" x14ac:dyDescent="0.4"/>
    <row r="265" ht="18.75" customHeight="1" x14ac:dyDescent="0.4"/>
    <row r="266" ht="18.75" customHeight="1" x14ac:dyDescent="0.4"/>
    <row r="267" ht="18.75" customHeight="1" x14ac:dyDescent="0.4"/>
    <row r="268" ht="18.75" customHeight="1" x14ac:dyDescent="0.4"/>
    <row r="269" ht="18.75" customHeight="1" x14ac:dyDescent="0.4"/>
    <row r="270" ht="18.75" customHeight="1" x14ac:dyDescent="0.4"/>
    <row r="271" ht="18.75" customHeight="1" x14ac:dyDescent="0.4"/>
    <row r="272" ht="18.75" customHeight="1" x14ac:dyDescent="0.4"/>
    <row r="273" ht="18.75" customHeight="1" x14ac:dyDescent="0.4"/>
    <row r="274" ht="18.75" customHeight="1" x14ac:dyDescent="0.4"/>
    <row r="275" ht="18.75" customHeight="1" x14ac:dyDescent="0.4"/>
    <row r="276" ht="19.5" customHeight="1" x14ac:dyDescent="0.4"/>
    <row r="277" ht="19.5" customHeight="1" x14ac:dyDescent="0.4"/>
    <row r="278" ht="18.75" customHeight="1" x14ac:dyDescent="0.4"/>
    <row r="279" ht="18.75" customHeight="1" x14ac:dyDescent="0.4"/>
    <row r="280" ht="18.75" customHeight="1" x14ac:dyDescent="0.4"/>
    <row r="281" ht="18.75" customHeight="1" x14ac:dyDescent="0.4"/>
    <row r="282" ht="19.5" customHeight="1" x14ac:dyDescent="0.4"/>
    <row r="283" ht="18.75" customHeight="1" x14ac:dyDescent="0.4"/>
    <row r="284" ht="18.75" customHeight="1" x14ac:dyDescent="0.4"/>
    <row r="285" ht="18.75" customHeight="1" x14ac:dyDescent="0.4"/>
    <row r="286" ht="18.75" customHeight="1" x14ac:dyDescent="0.4"/>
    <row r="287" ht="18.75" customHeight="1" x14ac:dyDescent="0.4"/>
    <row r="288" ht="18.75" customHeight="1" x14ac:dyDescent="0.4"/>
    <row r="289" ht="18.75" customHeight="1" x14ac:dyDescent="0.4"/>
    <row r="290" ht="18.75" customHeight="1" x14ac:dyDescent="0.4"/>
    <row r="291" ht="18.75" customHeight="1" x14ac:dyDescent="0.4"/>
    <row r="292" ht="18.75" customHeight="1" x14ac:dyDescent="0.4"/>
    <row r="293" ht="18.75" customHeight="1" x14ac:dyDescent="0.4"/>
    <row r="294" ht="18.75" customHeight="1" x14ac:dyDescent="0.4"/>
    <row r="295" ht="18.75" customHeight="1" x14ac:dyDescent="0.4"/>
    <row r="296" ht="19.5" customHeight="1" x14ac:dyDescent="0.4"/>
    <row r="297" ht="19.5" customHeight="1" x14ac:dyDescent="0.4"/>
    <row r="298" ht="18.75" customHeight="1" x14ac:dyDescent="0.4"/>
    <row r="299" ht="18.75" customHeight="1" x14ac:dyDescent="0.4"/>
    <row r="300" ht="18.75" customHeight="1" x14ac:dyDescent="0.4"/>
    <row r="301" ht="18.75" customHeight="1" x14ac:dyDescent="0.4"/>
    <row r="302" ht="19.5" customHeight="1" x14ac:dyDescent="0.4"/>
    <row r="303" ht="18.75" customHeight="1" x14ac:dyDescent="0.4"/>
    <row r="304" ht="18.75" customHeight="1" x14ac:dyDescent="0.4"/>
    <row r="305" ht="18.75" customHeight="1" x14ac:dyDescent="0.4"/>
    <row r="306" ht="18.75" customHeight="1" x14ac:dyDescent="0.4"/>
    <row r="307" ht="18.75" customHeight="1" x14ac:dyDescent="0.4"/>
    <row r="308" ht="18.75" customHeight="1" x14ac:dyDescent="0.4"/>
    <row r="309" ht="18.75" customHeight="1" x14ac:dyDescent="0.4"/>
    <row r="310" ht="18.75" customHeight="1" x14ac:dyDescent="0.4"/>
    <row r="311" ht="18.75" customHeight="1" x14ac:dyDescent="0.4"/>
    <row r="312" ht="18.75" customHeight="1" x14ac:dyDescent="0.4"/>
    <row r="313" ht="18.75" customHeight="1" x14ac:dyDescent="0.4"/>
    <row r="314" ht="18.75" customHeight="1" x14ac:dyDescent="0.4"/>
    <row r="315" ht="18.75" customHeight="1" x14ac:dyDescent="0.4"/>
    <row r="316" ht="18.75" customHeight="1" x14ac:dyDescent="0.4"/>
    <row r="317" ht="19.5" customHeight="1" x14ac:dyDescent="0.4"/>
    <row r="318" ht="19.5" customHeight="1" x14ac:dyDescent="0.4"/>
    <row r="319" ht="18.75" customHeight="1" x14ac:dyDescent="0.4"/>
    <row r="320" ht="18.75" customHeight="1" x14ac:dyDescent="0.4"/>
    <row r="321" ht="18.75" customHeight="1" x14ac:dyDescent="0.4"/>
    <row r="322" ht="18.75" customHeight="1" x14ac:dyDescent="0.4"/>
    <row r="323" ht="19.5" customHeight="1" x14ac:dyDescent="0.4"/>
    <row r="324" ht="18.75" customHeight="1" x14ac:dyDescent="0.4"/>
    <row r="325" ht="18.75" customHeight="1" x14ac:dyDescent="0.4"/>
    <row r="326" ht="18.75" customHeight="1" x14ac:dyDescent="0.4"/>
    <row r="327" ht="18.75" customHeight="1" x14ac:dyDescent="0.4"/>
    <row r="328" ht="18.75" customHeight="1" x14ac:dyDescent="0.4"/>
    <row r="329" ht="18.75" customHeight="1" x14ac:dyDescent="0.4"/>
    <row r="330" ht="18.75" customHeight="1" x14ac:dyDescent="0.4"/>
    <row r="331" ht="18.75" customHeight="1" x14ac:dyDescent="0.4"/>
    <row r="332" ht="18.75" customHeight="1" x14ac:dyDescent="0.4"/>
    <row r="333" ht="18.75" customHeight="1" x14ac:dyDescent="0.4"/>
    <row r="334" ht="18.75" customHeight="1" x14ac:dyDescent="0.4"/>
    <row r="335" ht="18.75" customHeight="1" x14ac:dyDescent="0.4"/>
    <row r="336" ht="18.75" customHeight="1" x14ac:dyDescent="0.4"/>
    <row r="337" ht="18.75" customHeight="1" x14ac:dyDescent="0.4"/>
    <row r="338" ht="18.75" customHeight="1" x14ac:dyDescent="0.4"/>
    <row r="339" ht="18.75" customHeight="1" x14ac:dyDescent="0.4"/>
    <row r="340" ht="18.75" customHeight="1" x14ac:dyDescent="0.4"/>
    <row r="341" ht="19.5" customHeight="1" x14ac:dyDescent="0.4"/>
    <row r="342" ht="19.5" customHeight="1" x14ac:dyDescent="0.4"/>
    <row r="343" ht="18.75" customHeight="1" x14ac:dyDescent="0.4"/>
    <row r="344" ht="18.75" customHeight="1" x14ac:dyDescent="0.4"/>
    <row r="345" ht="18.75" customHeight="1" x14ac:dyDescent="0.4"/>
    <row r="346" ht="18.75" customHeight="1" x14ac:dyDescent="0.4"/>
    <row r="347" ht="19.5" customHeight="1" x14ac:dyDescent="0.4"/>
    <row r="348" ht="18.75" customHeight="1" x14ac:dyDescent="0.4"/>
    <row r="349" ht="18.75" customHeight="1" x14ac:dyDescent="0.4"/>
    <row r="350" ht="18.75" customHeight="1" x14ac:dyDescent="0.4"/>
    <row r="351" ht="18.75" customHeight="1" x14ac:dyDescent="0.4"/>
    <row r="352" ht="18.75" customHeight="1" x14ac:dyDescent="0.4"/>
    <row r="353" ht="18.75" customHeight="1" x14ac:dyDescent="0.4"/>
    <row r="354" ht="18.75" customHeight="1" x14ac:dyDescent="0.4"/>
    <row r="355" ht="18.75" customHeight="1" x14ac:dyDescent="0.4"/>
    <row r="356" ht="18.75" customHeight="1" x14ac:dyDescent="0.4"/>
    <row r="357" ht="18.75" customHeight="1" x14ac:dyDescent="0.4"/>
    <row r="358" ht="18.75" customHeight="1" x14ac:dyDescent="0.4"/>
    <row r="359" ht="18.75" customHeight="1" x14ac:dyDescent="0.4"/>
    <row r="360" ht="18.75" customHeight="1" x14ac:dyDescent="0.4"/>
    <row r="361" ht="18.75" customHeight="1" x14ac:dyDescent="0.4"/>
    <row r="362" ht="18.75" customHeight="1" x14ac:dyDescent="0.4"/>
    <row r="363" ht="18.75" customHeight="1" x14ac:dyDescent="0.4"/>
    <row r="364" ht="18.75" customHeight="1" x14ac:dyDescent="0.4"/>
    <row r="365" ht="18.75" customHeight="1" x14ac:dyDescent="0.4"/>
    <row r="366" ht="19.5" customHeight="1" x14ac:dyDescent="0.4"/>
    <row r="367" ht="19.5" customHeight="1" x14ac:dyDescent="0.4"/>
    <row r="368" ht="18.75" customHeight="1" x14ac:dyDescent="0.4"/>
    <row r="369" ht="18.75" customHeight="1" x14ac:dyDescent="0.4"/>
    <row r="370" ht="18.75" customHeight="1" x14ac:dyDescent="0.4"/>
    <row r="371" ht="18.75" customHeight="1" x14ac:dyDescent="0.4"/>
    <row r="372" ht="19.5" customHeight="1" x14ac:dyDescent="0.4"/>
    <row r="373" ht="18.75" customHeight="1" x14ac:dyDescent="0.4"/>
    <row r="374" ht="18.75" customHeight="1" x14ac:dyDescent="0.4"/>
    <row r="375" ht="18.75" customHeight="1" x14ac:dyDescent="0.4"/>
    <row r="376" ht="18.75" customHeight="1" x14ac:dyDescent="0.4"/>
    <row r="377" ht="18.75" customHeight="1" x14ac:dyDescent="0.4"/>
    <row r="378" ht="18.75" customHeight="1" x14ac:dyDescent="0.4"/>
    <row r="379" ht="18.75" customHeight="1" x14ac:dyDescent="0.4"/>
    <row r="380" ht="18.75" customHeight="1" x14ac:dyDescent="0.4"/>
    <row r="381" ht="18.75" customHeight="1" x14ac:dyDescent="0.4"/>
    <row r="382" ht="18.75" customHeight="1" x14ac:dyDescent="0.4"/>
    <row r="383" ht="18.75" customHeight="1" x14ac:dyDescent="0.4"/>
    <row r="384" ht="18.75" customHeight="1" x14ac:dyDescent="0.4"/>
    <row r="385" ht="18.75" customHeight="1" x14ac:dyDescent="0.4"/>
    <row r="386" ht="18.75" customHeight="1" x14ac:dyDescent="0.4"/>
    <row r="387" ht="18.75" customHeight="1" x14ac:dyDescent="0.4"/>
    <row r="388" ht="18.75" customHeight="1" x14ac:dyDescent="0.4"/>
    <row r="389" ht="18.75" customHeight="1" x14ac:dyDescent="0.4"/>
    <row r="390" ht="18.75" customHeight="1" x14ac:dyDescent="0.4"/>
    <row r="391" ht="19.5" customHeight="1" x14ac:dyDescent="0.4"/>
    <row r="392" ht="19.5" customHeight="1" x14ac:dyDescent="0.4"/>
    <row r="393" ht="18.75" customHeight="1" x14ac:dyDescent="0.4"/>
    <row r="394" ht="18.75" customHeight="1" x14ac:dyDescent="0.4"/>
    <row r="395" ht="18.75" customHeight="1" x14ac:dyDescent="0.4"/>
    <row r="396" ht="18.75" customHeight="1" x14ac:dyDescent="0.4"/>
    <row r="397" ht="19.5" customHeight="1" x14ac:dyDescent="0.4"/>
    <row r="398" ht="18.75" customHeight="1" x14ac:dyDescent="0.4"/>
    <row r="399" ht="18.75" customHeight="1" x14ac:dyDescent="0.4"/>
    <row r="400" ht="18.75" customHeight="1" x14ac:dyDescent="0.4"/>
    <row r="401" ht="18.75" customHeight="1" x14ac:dyDescent="0.4"/>
    <row r="402" ht="18.75" customHeight="1" x14ac:dyDescent="0.4"/>
    <row r="403" ht="18.75" customHeight="1" x14ac:dyDescent="0.4"/>
    <row r="404" ht="18.75" customHeight="1" x14ac:dyDescent="0.4"/>
    <row r="405" ht="18.75" customHeight="1" x14ac:dyDescent="0.4"/>
    <row r="406" ht="18.75" customHeight="1" x14ac:dyDescent="0.4"/>
    <row r="407" ht="18.75" customHeight="1" x14ac:dyDescent="0.4"/>
    <row r="408" ht="18.75" customHeight="1" x14ac:dyDescent="0.4"/>
    <row r="409" ht="18.75" customHeight="1" x14ac:dyDescent="0.4"/>
    <row r="410" ht="18.75" customHeight="1" x14ac:dyDescent="0.4"/>
    <row r="411" ht="18.75" customHeight="1" x14ac:dyDescent="0.4"/>
    <row r="412" ht="18.75" customHeight="1" x14ac:dyDescent="0.4"/>
    <row r="413" ht="19.5" customHeight="1" x14ac:dyDescent="0.4"/>
    <row r="414" ht="19.5" customHeight="1" x14ac:dyDescent="0.4"/>
    <row r="415" ht="18.75" customHeight="1" x14ac:dyDescent="0.4"/>
    <row r="416" ht="18.75" customHeight="1" x14ac:dyDescent="0.4"/>
    <row r="417" ht="18.75" customHeight="1" x14ac:dyDescent="0.4"/>
    <row r="418" ht="18.75" customHeight="1" x14ac:dyDescent="0.4"/>
    <row r="419" ht="19.5" customHeight="1" x14ac:dyDescent="0.4"/>
    <row r="420" ht="18.75" customHeight="1" x14ac:dyDescent="0.4"/>
    <row r="421" ht="18.75" customHeight="1" x14ac:dyDescent="0.4"/>
    <row r="422" ht="18.75" customHeight="1" x14ac:dyDescent="0.4"/>
    <row r="423" ht="18.75" customHeight="1" x14ac:dyDescent="0.4"/>
    <row r="424" ht="18.75" customHeight="1" x14ac:dyDescent="0.4"/>
    <row r="425" ht="18.75" customHeight="1" x14ac:dyDescent="0.4"/>
    <row r="426" ht="18.75" customHeight="1" x14ac:dyDescent="0.4"/>
    <row r="427" ht="18.75" customHeight="1" x14ac:dyDescent="0.4"/>
    <row r="428" ht="18.75" customHeight="1" x14ac:dyDescent="0.4"/>
    <row r="429" ht="18.75" customHeight="1" x14ac:dyDescent="0.4"/>
    <row r="430" ht="18.75" customHeight="1" x14ac:dyDescent="0.4"/>
    <row r="431" ht="18.75" customHeight="1" x14ac:dyDescent="0.4"/>
    <row r="432" ht="18.75" customHeight="1" x14ac:dyDescent="0.4"/>
    <row r="433" ht="18.75" customHeight="1" x14ac:dyDescent="0.4"/>
    <row r="434" ht="18.75" customHeight="1" x14ac:dyDescent="0.4"/>
    <row r="435" ht="18.75" customHeight="1" x14ac:dyDescent="0.4"/>
    <row r="436" ht="18.75" customHeight="1" x14ac:dyDescent="0.4"/>
    <row r="437" ht="18.75" customHeight="1" x14ac:dyDescent="0.4"/>
    <row r="438" ht="18.75" customHeight="1" x14ac:dyDescent="0.4"/>
    <row r="439" ht="19.5" customHeight="1" x14ac:dyDescent="0.4"/>
    <row r="440" ht="19.5" customHeight="1" x14ac:dyDescent="0.4"/>
    <row r="441" ht="18.75" customHeight="1" x14ac:dyDescent="0.4"/>
    <row r="442" ht="18.75" customHeight="1" x14ac:dyDescent="0.4"/>
    <row r="443" ht="18.75" customHeight="1" x14ac:dyDescent="0.4"/>
    <row r="444" ht="18.75" customHeight="1" x14ac:dyDescent="0.4"/>
    <row r="445" ht="19.5" customHeight="1" x14ac:dyDescent="0.4"/>
    <row r="446" ht="18.75" customHeight="1" x14ac:dyDescent="0.4"/>
    <row r="447" ht="18.75" customHeight="1" x14ac:dyDescent="0.4"/>
    <row r="448" ht="18.75" customHeight="1" x14ac:dyDescent="0.4"/>
    <row r="449" ht="18.75" customHeight="1" x14ac:dyDescent="0.4"/>
    <row r="450" ht="18.75" customHeight="1" x14ac:dyDescent="0.4"/>
    <row r="451" ht="18.75" customHeight="1" x14ac:dyDescent="0.4"/>
    <row r="452" ht="18.75" customHeight="1" x14ac:dyDescent="0.4"/>
    <row r="453" ht="18.75" customHeight="1" x14ac:dyDescent="0.4"/>
    <row r="454" ht="18.75" customHeight="1" x14ac:dyDescent="0.4"/>
    <row r="455" ht="18.75" customHeight="1" x14ac:dyDescent="0.4"/>
    <row r="456" ht="18.75" customHeight="1" x14ac:dyDescent="0.4"/>
    <row r="457" ht="18.75" customHeight="1" x14ac:dyDescent="0.4"/>
    <row r="458" ht="18.75" customHeight="1" x14ac:dyDescent="0.4"/>
    <row r="459" ht="18.75" customHeight="1" x14ac:dyDescent="0.4"/>
    <row r="460" ht="18.75" customHeight="1" x14ac:dyDescent="0.4"/>
    <row r="461" ht="18.75" customHeight="1" x14ac:dyDescent="0.4"/>
    <row r="462" ht="18.75" customHeight="1" x14ac:dyDescent="0.4"/>
    <row r="463" ht="18.75" customHeight="1" x14ac:dyDescent="0.4"/>
    <row r="464" ht="18.75" customHeight="1" x14ac:dyDescent="0.4"/>
    <row r="465" ht="19.5" customHeight="1" x14ac:dyDescent="0.4"/>
    <row r="466" ht="19.5" customHeight="1" x14ac:dyDescent="0.4"/>
    <row r="467" ht="18.75" customHeight="1" x14ac:dyDescent="0.4"/>
    <row r="468" ht="18.75" customHeight="1" x14ac:dyDescent="0.4"/>
    <row r="469" ht="18.75" customHeight="1" x14ac:dyDescent="0.4"/>
    <row r="470" ht="18.75" customHeight="1" x14ac:dyDescent="0.4"/>
    <row r="471" ht="19.5" customHeight="1" x14ac:dyDescent="0.4"/>
    <row r="472" ht="18.75" customHeight="1" x14ac:dyDescent="0.4"/>
    <row r="473" ht="18.75" customHeight="1" x14ac:dyDescent="0.4"/>
    <row r="474" ht="18.75" customHeight="1" x14ac:dyDescent="0.4"/>
    <row r="475" ht="18.75" customHeight="1" x14ac:dyDescent="0.4"/>
    <row r="476" ht="18.75" customHeight="1" x14ac:dyDescent="0.4"/>
    <row r="477" ht="18.75" customHeight="1" x14ac:dyDescent="0.4"/>
    <row r="478" ht="18.75" customHeight="1" x14ac:dyDescent="0.4"/>
    <row r="479" ht="18.75" customHeight="1" x14ac:dyDescent="0.4"/>
    <row r="480" ht="18.75" customHeight="1" x14ac:dyDescent="0.4"/>
    <row r="481" ht="18.75" customHeight="1" x14ac:dyDescent="0.4"/>
    <row r="482" ht="18.75" customHeight="1" x14ac:dyDescent="0.4"/>
    <row r="483" ht="18.75" customHeight="1" x14ac:dyDescent="0.4"/>
    <row r="484" ht="19.5" customHeight="1" x14ac:dyDescent="0.4"/>
    <row r="485" ht="19.5" customHeight="1" x14ac:dyDescent="0.4"/>
    <row r="486" ht="18.75" customHeight="1" x14ac:dyDescent="0.4"/>
    <row r="487" ht="37.5" customHeight="1" x14ac:dyDescent="0.4"/>
    <row r="488" ht="18.75" customHeight="1" x14ac:dyDescent="0.4"/>
    <row r="489" ht="18.75" customHeight="1" x14ac:dyDescent="0.4"/>
    <row r="490" ht="18.75" customHeight="1" x14ac:dyDescent="0.4"/>
    <row r="491" ht="18.75" customHeight="1" x14ac:dyDescent="0.4"/>
    <row r="492" ht="18.75" customHeight="1" x14ac:dyDescent="0.4"/>
    <row r="493" ht="18.75" customHeight="1" x14ac:dyDescent="0.4"/>
    <row r="494" ht="18.75" customHeight="1" x14ac:dyDescent="0.4"/>
    <row r="495" ht="18.75" customHeight="1" x14ac:dyDescent="0.4"/>
    <row r="496" ht="18.75" customHeight="1" x14ac:dyDescent="0.4"/>
    <row r="497" ht="18.75" customHeight="1" x14ac:dyDescent="0.4"/>
    <row r="498" ht="18.75" customHeight="1" x14ac:dyDescent="0.4"/>
    <row r="499" ht="18.75" customHeight="1" x14ac:dyDescent="0.4"/>
    <row r="500" ht="18.75" customHeight="1" x14ac:dyDescent="0.4"/>
    <row r="501" ht="18.75" customHeight="1" x14ac:dyDescent="0.4"/>
    <row r="502" ht="18.75" customHeight="1" x14ac:dyDescent="0.4"/>
    <row r="503" ht="18.75" customHeight="1" x14ac:dyDescent="0.4"/>
    <row r="504" ht="19.5" customHeight="1" x14ac:dyDescent="0.4"/>
    <row r="505" ht="19.5" customHeight="1" x14ac:dyDescent="0.4"/>
    <row r="506" ht="18.75" customHeight="1" x14ac:dyDescent="0.4"/>
    <row r="507" ht="18.75" customHeight="1" x14ac:dyDescent="0.4"/>
    <row r="508" ht="18.75" customHeight="1" x14ac:dyDescent="0.4"/>
    <row r="509" ht="18.75" customHeight="1" x14ac:dyDescent="0.4"/>
    <row r="510" ht="18.75" customHeight="1" x14ac:dyDescent="0.4"/>
    <row r="511" ht="18.75" customHeight="1" x14ac:dyDescent="0.4"/>
    <row r="512" ht="18.75" customHeight="1" x14ac:dyDescent="0.4"/>
    <row r="513" ht="18.75" customHeight="1" x14ac:dyDescent="0.4"/>
    <row r="514" ht="18.75" customHeight="1" x14ac:dyDescent="0.4"/>
    <row r="515" ht="18.75" customHeight="1" x14ac:dyDescent="0.4"/>
    <row r="516" ht="18.75" customHeight="1" x14ac:dyDescent="0.4"/>
    <row r="517" ht="18.75" customHeight="1" x14ac:dyDescent="0.4"/>
    <row r="518" ht="18.75" customHeight="1" x14ac:dyDescent="0.4"/>
    <row r="519" ht="18.75" customHeight="1" x14ac:dyDescent="0.4"/>
    <row r="520" ht="18.75" customHeight="1" x14ac:dyDescent="0.4"/>
    <row r="521" ht="18.75" customHeight="1" x14ac:dyDescent="0.4"/>
    <row r="522" ht="21.75" customHeight="1" x14ac:dyDescent="0.4"/>
    <row r="523" ht="18.75" customHeight="1" x14ac:dyDescent="0.4"/>
    <row r="524" ht="18.75" customHeight="1" x14ac:dyDescent="0.4"/>
    <row r="525" ht="18.75" customHeight="1" x14ac:dyDescent="0.4"/>
    <row r="526" ht="18.75" customHeight="1" x14ac:dyDescent="0.4"/>
    <row r="527" ht="18.75" customHeight="1" x14ac:dyDescent="0.4"/>
    <row r="528" ht="18.75" customHeight="1" x14ac:dyDescent="0.4"/>
    <row r="529" ht="18.75" customHeight="1" x14ac:dyDescent="0.4"/>
    <row r="530" ht="18.75" customHeight="1" x14ac:dyDescent="0.4"/>
    <row r="531" ht="18.75" customHeight="1" x14ac:dyDescent="0.4"/>
    <row r="532" ht="18.75" customHeight="1" x14ac:dyDescent="0.4"/>
    <row r="533" ht="18.75" customHeight="1" x14ac:dyDescent="0.4"/>
    <row r="534" ht="18.75" customHeight="1" x14ac:dyDescent="0.4"/>
    <row r="535" ht="18.75" customHeight="1" x14ac:dyDescent="0.4"/>
    <row r="536" ht="18.75" customHeight="1" x14ac:dyDescent="0.4"/>
    <row r="537" ht="19.5" customHeight="1" x14ac:dyDescent="0.4"/>
    <row r="538" ht="19.5" customHeight="1" x14ac:dyDescent="0.4"/>
    <row r="539" ht="37.5" customHeight="1" x14ac:dyDescent="0.4"/>
    <row r="540" ht="18.75" customHeight="1" x14ac:dyDescent="0.4"/>
    <row r="541" ht="37.5" customHeight="1" x14ac:dyDescent="0.4"/>
    <row r="542" ht="18.75" customHeight="1" x14ac:dyDescent="0.4"/>
    <row r="543" ht="18.75" customHeight="1" x14ac:dyDescent="0.4"/>
    <row r="544" ht="18.75" customHeight="1" x14ac:dyDescent="0.4"/>
    <row r="545" ht="37.5" customHeight="1" x14ac:dyDescent="0.4"/>
    <row r="546" ht="18.75" customHeight="1" x14ac:dyDescent="0.4"/>
    <row r="547" ht="18.75" customHeight="1" x14ac:dyDescent="0.4"/>
    <row r="548" ht="18.75" customHeight="1" x14ac:dyDescent="0.4"/>
    <row r="549" ht="18.75" customHeight="1" x14ac:dyDescent="0.4"/>
    <row r="550" ht="18.75" customHeight="1" x14ac:dyDescent="0.4"/>
    <row r="551" ht="18.75" customHeight="1" x14ac:dyDescent="0.4"/>
    <row r="552" ht="18.75" customHeight="1" x14ac:dyDescent="0.4"/>
    <row r="553" ht="18.75" customHeight="1" x14ac:dyDescent="0.4"/>
    <row r="554" ht="18.75" customHeight="1" x14ac:dyDescent="0.4"/>
    <row r="555" ht="18.75" customHeight="1" x14ac:dyDescent="0.4"/>
    <row r="556" ht="18.75" customHeight="1" x14ac:dyDescent="0.4"/>
    <row r="557" ht="18.75" customHeight="1" x14ac:dyDescent="0.4"/>
    <row r="558" ht="18.75" customHeight="1" x14ac:dyDescent="0.4"/>
    <row r="559" ht="18.75" customHeight="1" x14ac:dyDescent="0.4"/>
    <row r="560" ht="18.75" customHeight="1" x14ac:dyDescent="0.4"/>
    <row r="561" ht="18.75" customHeight="1" x14ac:dyDescent="0.4"/>
    <row r="562" ht="18.75" customHeight="1" x14ac:dyDescent="0.4"/>
    <row r="563" ht="18.75" customHeight="1" x14ac:dyDescent="0.4"/>
    <row r="564" ht="18.75" customHeight="1" x14ac:dyDescent="0.4"/>
    <row r="565" ht="18.75" customHeight="1" x14ac:dyDescent="0.4"/>
    <row r="566" ht="18.75" customHeight="1" x14ac:dyDescent="0.4"/>
    <row r="567" ht="18.75" customHeight="1" x14ac:dyDescent="0.4"/>
    <row r="568" ht="18.75" customHeight="1" x14ac:dyDescent="0.4"/>
    <row r="569" ht="18.75" customHeight="1" x14ac:dyDescent="0.4"/>
    <row r="570" ht="18.75" customHeight="1" x14ac:dyDescent="0.4"/>
    <row r="571" ht="18.75" customHeight="1" x14ac:dyDescent="0.4"/>
    <row r="572" ht="18.75" customHeight="1" x14ac:dyDescent="0.4"/>
    <row r="573" ht="18.75" customHeight="1" x14ac:dyDescent="0.4"/>
    <row r="574" ht="18.75" customHeight="1" x14ac:dyDescent="0.4"/>
    <row r="575" ht="18.75" customHeight="1" x14ac:dyDescent="0.4"/>
    <row r="576" ht="18.75" customHeight="1" x14ac:dyDescent="0.4"/>
    <row r="577" ht="18.75" customHeight="1" x14ac:dyDescent="0.4"/>
    <row r="578" ht="18.75" customHeight="1" x14ac:dyDescent="0.4"/>
    <row r="579" ht="18.75" customHeight="1" x14ac:dyDescent="0.4"/>
    <row r="580" ht="19.5" customHeight="1" x14ac:dyDescent="0.4"/>
    <row r="581" ht="19.5" customHeight="1" x14ac:dyDescent="0.4"/>
    <row r="582" ht="37.5" customHeight="1" x14ac:dyDescent="0.4"/>
    <row r="583" ht="18.75" customHeight="1" x14ac:dyDescent="0.4"/>
    <row r="584" ht="18.75" customHeight="1" x14ac:dyDescent="0.4"/>
    <row r="585" ht="18.75" customHeight="1" x14ac:dyDescent="0.4"/>
    <row r="586" ht="18.75" customHeight="1" x14ac:dyDescent="0.4"/>
    <row r="587" ht="18.75" customHeight="1" x14ac:dyDescent="0.4"/>
    <row r="588" ht="18.75" customHeight="1" x14ac:dyDescent="0.4"/>
    <row r="589" ht="18.75" customHeight="1" x14ac:dyDescent="0.4"/>
    <row r="590" ht="18.75" customHeight="1" x14ac:dyDescent="0.4"/>
    <row r="591" ht="18.75" customHeight="1" x14ac:dyDescent="0.4"/>
    <row r="592" ht="18.75" customHeight="1" x14ac:dyDescent="0.4"/>
    <row r="593" ht="18.75" customHeight="1" x14ac:dyDescent="0.4"/>
    <row r="594" ht="18.75" customHeight="1" x14ac:dyDescent="0.4"/>
    <row r="595" ht="18.75" customHeight="1" x14ac:dyDescent="0.4"/>
    <row r="596" ht="18.75" customHeight="1" x14ac:dyDescent="0.4"/>
    <row r="597" ht="18.75" customHeight="1" x14ac:dyDescent="0.4"/>
    <row r="598" ht="18.75" customHeight="1" x14ac:dyDescent="0.4"/>
    <row r="599" ht="18.75" customHeight="1" x14ac:dyDescent="0.4"/>
    <row r="600" ht="18.75" customHeight="1" x14ac:dyDescent="0.4"/>
    <row r="601" ht="18.75" customHeight="1" x14ac:dyDescent="0.4"/>
    <row r="602" ht="18.75" customHeight="1" x14ac:dyDescent="0.4"/>
    <row r="603" ht="18.75" customHeight="1" x14ac:dyDescent="0.4"/>
    <row r="604" ht="18.75" customHeight="1" x14ac:dyDescent="0.4"/>
    <row r="605" ht="18.75" customHeight="1" x14ac:dyDescent="0.4"/>
    <row r="606" ht="18.75" customHeight="1" x14ac:dyDescent="0.4"/>
    <row r="607" ht="18.75" customHeight="1" x14ac:dyDescent="0.4"/>
    <row r="608" ht="18.75" customHeight="1" x14ac:dyDescent="0.4"/>
    <row r="609" ht="18.75" customHeight="1" x14ac:dyDescent="0.4"/>
    <row r="610" ht="18.75" customHeight="1" x14ac:dyDescent="0.4"/>
    <row r="611" ht="18.75" customHeight="1" x14ac:dyDescent="0.4"/>
    <row r="612" ht="18.75" customHeight="1" x14ac:dyDescent="0.4"/>
    <row r="613" ht="19.5" customHeight="1" x14ac:dyDescent="0.4"/>
    <row r="614" ht="19.5" customHeight="1" x14ac:dyDescent="0.4"/>
    <row r="615" ht="37.5" customHeight="1" x14ac:dyDescent="0.4"/>
    <row r="616" ht="18.75" customHeight="1" x14ac:dyDescent="0.4"/>
    <row r="617" ht="18.75" customHeight="1" x14ac:dyDescent="0.4"/>
    <row r="618" ht="18.75" customHeight="1" x14ac:dyDescent="0.4"/>
    <row r="619" ht="18.75" customHeight="1" x14ac:dyDescent="0.4"/>
    <row r="620" ht="18.75" customHeight="1" x14ac:dyDescent="0.4"/>
    <row r="621" ht="18.75" customHeight="1" x14ac:dyDescent="0.4"/>
    <row r="622" ht="18.75" customHeight="1" x14ac:dyDescent="0.4"/>
    <row r="623" ht="18.75" customHeight="1" x14ac:dyDescent="0.4"/>
    <row r="624" ht="18.75" customHeight="1" x14ac:dyDescent="0.4"/>
    <row r="625" ht="18.75" customHeight="1" x14ac:dyDescent="0.4"/>
    <row r="626" ht="18.75" customHeight="1" x14ac:dyDescent="0.4"/>
    <row r="627" ht="18.75" customHeight="1" x14ac:dyDescent="0.4"/>
    <row r="628" ht="18.75" customHeight="1" x14ac:dyDescent="0.4"/>
    <row r="629" ht="18.75" customHeight="1" x14ac:dyDescent="0.4"/>
    <row r="630" ht="18.75" customHeight="1" x14ac:dyDescent="0.4"/>
    <row r="631" ht="18.75" customHeight="1" x14ac:dyDescent="0.4"/>
    <row r="632" ht="18.75" customHeight="1" x14ac:dyDescent="0.4"/>
    <row r="633" ht="18.75" customHeight="1" x14ac:dyDescent="0.4"/>
    <row r="634" ht="18.75" customHeight="1" x14ac:dyDescent="0.4"/>
    <row r="635" ht="18.75" customHeight="1" x14ac:dyDescent="0.4"/>
    <row r="636" ht="18.75" customHeight="1" x14ac:dyDescent="0.4"/>
    <row r="637" ht="18.75" customHeight="1" x14ac:dyDescent="0.4"/>
    <row r="638" ht="18.75" customHeight="1" x14ac:dyDescent="0.4"/>
    <row r="639" ht="18.75" customHeight="1" x14ac:dyDescent="0.4"/>
    <row r="640" ht="18.75" customHeight="1" x14ac:dyDescent="0.4"/>
    <row r="641" ht="18.75" customHeight="1" x14ac:dyDescent="0.4"/>
    <row r="642" ht="18.75" customHeight="1" x14ac:dyDescent="0.4"/>
    <row r="643" ht="18.75" customHeight="1" x14ac:dyDescent="0.4"/>
    <row r="644" ht="18.75" customHeight="1" x14ac:dyDescent="0.4"/>
    <row r="645" ht="18.75" customHeight="1" x14ac:dyDescent="0.4"/>
    <row r="646" ht="18.75" customHeight="1" x14ac:dyDescent="0.4"/>
    <row r="647" ht="18.75" customHeight="1" x14ac:dyDescent="0.4"/>
    <row r="648" ht="18.75" customHeight="1" x14ac:dyDescent="0.4"/>
    <row r="649" ht="19.5" customHeight="1" x14ac:dyDescent="0.4"/>
    <row r="650" ht="19.5" customHeight="1" x14ac:dyDescent="0.4"/>
    <row r="651" ht="18.75" customHeight="1" x14ac:dyDescent="0.4"/>
    <row r="652" ht="18.75" customHeight="1" x14ac:dyDescent="0.4"/>
    <row r="653" ht="18.75" customHeight="1" x14ac:dyDescent="0.4"/>
    <row r="654" ht="18.75" customHeight="1" x14ac:dyDescent="0.4"/>
    <row r="655" ht="18.75" customHeight="1" x14ac:dyDescent="0.4"/>
    <row r="656" ht="18.75" customHeight="1" x14ac:dyDescent="0.4"/>
    <row r="657" ht="18.75" customHeight="1" x14ac:dyDescent="0.4"/>
    <row r="658" ht="18.75" customHeight="1" x14ac:dyDescent="0.4"/>
    <row r="659" ht="18.75" customHeight="1" x14ac:dyDescent="0.4"/>
    <row r="660" ht="18.75" customHeight="1" x14ac:dyDescent="0.4"/>
    <row r="661" ht="18.75" customHeight="1" x14ac:dyDescent="0.4"/>
    <row r="662" ht="18.75" customHeight="1" x14ac:dyDescent="0.4"/>
    <row r="663" ht="18.75" customHeight="1" x14ac:dyDescent="0.4"/>
    <row r="664" ht="18.75" customHeight="1" x14ac:dyDescent="0.4"/>
    <row r="665" ht="18.75" customHeight="1" x14ac:dyDescent="0.4"/>
    <row r="666" ht="18.75" customHeight="1" x14ac:dyDescent="0.4"/>
    <row r="667" ht="18.75" customHeight="1" x14ac:dyDescent="0.4"/>
    <row r="668" ht="18.75" customHeight="1" x14ac:dyDescent="0.4"/>
    <row r="669" ht="18.75" customHeight="1" x14ac:dyDescent="0.4"/>
    <row r="670" ht="18.75" customHeight="1" x14ac:dyDescent="0.4"/>
    <row r="671" ht="18.75" customHeight="1" x14ac:dyDescent="0.4"/>
    <row r="672" ht="18.75" customHeight="1" x14ac:dyDescent="0.4"/>
    <row r="673" ht="18.75" customHeight="1" x14ac:dyDescent="0.4"/>
    <row r="674" ht="19.5" customHeight="1" x14ac:dyDescent="0.4"/>
    <row r="675" ht="19.5" customHeight="1" x14ac:dyDescent="0.4"/>
    <row r="676" ht="18.75" customHeight="1" x14ac:dyDescent="0.4"/>
    <row r="677" ht="18.75" customHeight="1" x14ac:dyDescent="0.4"/>
    <row r="678" ht="18.75" customHeight="1" x14ac:dyDescent="0.4"/>
    <row r="679" ht="18.75" customHeight="1" x14ac:dyDescent="0.4"/>
    <row r="680" ht="18.75" customHeight="1" x14ac:dyDescent="0.4"/>
    <row r="681" ht="18.75" customHeight="1" x14ac:dyDescent="0.4"/>
    <row r="682" ht="18.75" customHeight="1" x14ac:dyDescent="0.4"/>
    <row r="683" ht="18.75" customHeight="1" x14ac:dyDescent="0.4"/>
    <row r="684" ht="18.75" customHeight="1" x14ac:dyDescent="0.4"/>
    <row r="685" ht="18.75" customHeight="1" x14ac:dyDescent="0.4"/>
    <row r="686" ht="18.75" customHeight="1" x14ac:dyDescent="0.4"/>
    <row r="687" ht="18.75" customHeight="1" x14ac:dyDescent="0.4"/>
    <row r="688" ht="18.75" customHeight="1" x14ac:dyDescent="0.4"/>
    <row r="689" ht="18.75" customHeight="1" x14ac:dyDescent="0.4"/>
    <row r="690" ht="18.75" customHeight="1" x14ac:dyDescent="0.4"/>
    <row r="691" ht="18.75" customHeight="1" x14ac:dyDescent="0.4"/>
    <row r="692" ht="18.75" customHeight="1" x14ac:dyDescent="0.4"/>
    <row r="693" ht="18.75" customHeight="1" x14ac:dyDescent="0.4"/>
    <row r="694" ht="18.75" customHeight="1" x14ac:dyDescent="0.4"/>
    <row r="695" ht="18.75" customHeight="1" x14ac:dyDescent="0.4"/>
    <row r="696" ht="18.75" customHeight="1" x14ac:dyDescent="0.4"/>
    <row r="697" ht="18.75" customHeight="1" x14ac:dyDescent="0.4"/>
    <row r="698" ht="18.75" customHeight="1" x14ac:dyDescent="0.4"/>
    <row r="699" ht="18.75" customHeight="1" x14ac:dyDescent="0.4"/>
    <row r="700" ht="18.75" customHeight="1" x14ac:dyDescent="0.4"/>
    <row r="701" ht="18.75" customHeight="1" x14ac:dyDescent="0.4"/>
    <row r="702" ht="18.75" customHeight="1" x14ac:dyDescent="0.4"/>
    <row r="703" ht="18.75" customHeight="1" x14ac:dyDescent="0.4"/>
    <row r="704" ht="18.75" customHeight="1" x14ac:dyDescent="0.4"/>
    <row r="705" ht="18.75" customHeight="1" x14ac:dyDescent="0.4"/>
    <row r="706" ht="18.75" customHeight="1" x14ac:dyDescent="0.4"/>
    <row r="707" ht="18.75" customHeight="1" x14ac:dyDescent="0.4"/>
    <row r="708" ht="18.75" customHeight="1" x14ac:dyDescent="0.4"/>
    <row r="709" ht="18.75" customHeight="1" x14ac:dyDescent="0.4"/>
    <row r="710" ht="19.5" customHeight="1" x14ac:dyDescent="0.4"/>
    <row r="711" ht="19.5" customHeight="1" x14ac:dyDescent="0.4"/>
    <row r="712" ht="18.75" customHeight="1" x14ac:dyDescent="0.4"/>
    <row r="713" ht="18.75" customHeight="1" x14ac:dyDescent="0.4"/>
    <row r="714" ht="18.75" customHeight="1" x14ac:dyDescent="0.4"/>
    <row r="715" ht="18.75" customHeight="1" x14ac:dyDescent="0.4"/>
    <row r="716" ht="18.75" customHeight="1" x14ac:dyDescent="0.4"/>
    <row r="717" ht="18.75" customHeight="1" x14ac:dyDescent="0.4"/>
    <row r="718" ht="18.75" customHeight="1" x14ac:dyDescent="0.4"/>
    <row r="719" ht="18.75" customHeight="1" x14ac:dyDescent="0.4"/>
    <row r="720" ht="18.75" customHeight="1" x14ac:dyDescent="0.4"/>
    <row r="721" ht="18.75" customHeight="1" x14ac:dyDescent="0.4"/>
    <row r="722" ht="18.75" customHeight="1" x14ac:dyDescent="0.4"/>
    <row r="723" ht="18.75" customHeight="1" x14ac:dyDescent="0.4"/>
    <row r="724" ht="18.75" customHeight="1" x14ac:dyDescent="0.4"/>
    <row r="725" ht="18.75" customHeight="1" x14ac:dyDescent="0.4"/>
    <row r="726" ht="18.75" customHeight="1" x14ac:dyDescent="0.4"/>
    <row r="727" ht="18.75" customHeight="1" x14ac:dyDescent="0.4"/>
    <row r="728" ht="18.75" customHeight="1" x14ac:dyDescent="0.4"/>
    <row r="729" ht="18.75" customHeight="1" x14ac:dyDescent="0.4"/>
    <row r="730" ht="18.75" customHeight="1" x14ac:dyDescent="0.4"/>
    <row r="731" ht="18.75" customHeight="1" x14ac:dyDescent="0.4"/>
    <row r="732" ht="18.75" customHeight="1" x14ac:dyDescent="0.4"/>
    <row r="733" ht="18.75" customHeight="1" x14ac:dyDescent="0.4"/>
    <row r="734" ht="18.75" customHeight="1" x14ac:dyDescent="0.4"/>
    <row r="735" ht="18.75" customHeight="1" x14ac:dyDescent="0.4"/>
    <row r="736" ht="18.75" customHeight="1" x14ac:dyDescent="0.4"/>
    <row r="737" ht="18.75" customHeight="1" x14ac:dyDescent="0.4"/>
    <row r="738" ht="18.75" customHeight="1" x14ac:dyDescent="0.4"/>
    <row r="739" ht="18.75" customHeight="1" x14ac:dyDescent="0.4"/>
    <row r="740" ht="18.75" customHeight="1" x14ac:dyDescent="0.4"/>
    <row r="741" ht="18.75" customHeight="1" x14ac:dyDescent="0.4"/>
    <row r="742" ht="18.75" customHeight="1" x14ac:dyDescent="0.4"/>
    <row r="743" ht="18.75" customHeight="1" x14ac:dyDescent="0.4"/>
    <row r="744" ht="18.75" customHeight="1" x14ac:dyDescent="0.4"/>
    <row r="745" ht="18.75" customHeight="1" x14ac:dyDescent="0.4"/>
    <row r="746" ht="19.5" customHeight="1" x14ac:dyDescent="0.4"/>
    <row r="747" ht="19.5" customHeight="1" x14ac:dyDescent="0.4"/>
    <row r="748" ht="18.75" customHeight="1" x14ac:dyDescent="0.4"/>
    <row r="749" ht="18.75" customHeight="1" x14ac:dyDescent="0.4"/>
    <row r="750" ht="18.75" customHeight="1" x14ac:dyDescent="0.4"/>
    <row r="751" ht="18.75" customHeight="1" x14ac:dyDescent="0.4"/>
    <row r="752" ht="18.75" customHeight="1" x14ac:dyDescent="0.4"/>
    <row r="753" ht="18.75" customHeight="1" x14ac:dyDescent="0.4"/>
    <row r="754" ht="18.75" customHeight="1" x14ac:dyDescent="0.4"/>
    <row r="755" ht="18.75" customHeight="1" x14ac:dyDescent="0.4"/>
    <row r="756" ht="18.75" customHeight="1" x14ac:dyDescent="0.4"/>
    <row r="757" ht="18.75" customHeight="1" x14ac:dyDescent="0.4"/>
    <row r="758" ht="18.75" customHeight="1" x14ac:dyDescent="0.4"/>
    <row r="759" ht="18.75" customHeight="1" x14ac:dyDescent="0.4"/>
    <row r="760" ht="18.75" customHeight="1" x14ac:dyDescent="0.4"/>
    <row r="761" ht="18.75" customHeight="1" x14ac:dyDescent="0.4"/>
    <row r="762" ht="18.75" customHeight="1" x14ac:dyDescent="0.4"/>
    <row r="763" ht="18.75" customHeight="1" x14ac:dyDescent="0.4"/>
    <row r="764" ht="18.75" customHeight="1" x14ac:dyDescent="0.4"/>
    <row r="765" ht="18.75" customHeight="1" x14ac:dyDescent="0.4"/>
    <row r="766" ht="18.75" customHeight="1" x14ac:dyDescent="0.4"/>
    <row r="767" ht="18.75" customHeight="1" x14ac:dyDescent="0.4"/>
    <row r="768" ht="18.75" customHeight="1" x14ac:dyDescent="0.4"/>
    <row r="769" ht="18.75" customHeight="1" x14ac:dyDescent="0.4"/>
    <row r="770" ht="18.75" customHeight="1" x14ac:dyDescent="0.4"/>
    <row r="771" ht="18.75" customHeight="1" x14ac:dyDescent="0.4"/>
    <row r="772" ht="19.5" customHeight="1" x14ac:dyDescent="0.4"/>
    <row r="773" ht="19.5" customHeight="1" x14ac:dyDescent="0.4"/>
    <row r="774" ht="18.75" customHeight="1" x14ac:dyDescent="0.4"/>
    <row r="775" ht="18.75" customHeight="1" x14ac:dyDescent="0.4"/>
    <row r="776" ht="18.75" customHeight="1" x14ac:dyDescent="0.4"/>
    <row r="777" ht="18.75" customHeight="1" x14ac:dyDescent="0.4"/>
    <row r="778" ht="18.75" customHeight="1" x14ac:dyDescent="0.4"/>
    <row r="779" ht="18.75" customHeight="1" x14ac:dyDescent="0.4"/>
    <row r="780" ht="18.75" customHeight="1" x14ac:dyDescent="0.4"/>
    <row r="781" ht="18.75" customHeight="1" x14ac:dyDescent="0.4"/>
    <row r="782" ht="18.75" customHeight="1" x14ac:dyDescent="0.4"/>
    <row r="783" ht="18.75" customHeight="1" x14ac:dyDescent="0.4"/>
    <row r="784" ht="18.75" customHeight="1" x14ac:dyDescent="0.4"/>
    <row r="785" ht="18.75" customHeight="1" x14ac:dyDescent="0.4"/>
    <row r="786" ht="18.75" customHeight="1" x14ac:dyDescent="0.4"/>
    <row r="787" ht="18.75" customHeight="1" x14ac:dyDescent="0.4"/>
    <row r="788" ht="18.75" customHeight="1" x14ac:dyDescent="0.4"/>
    <row r="789" ht="18.75" customHeight="1" x14ac:dyDescent="0.4"/>
    <row r="790" ht="18.75" customHeight="1" x14ac:dyDescent="0.4"/>
    <row r="791" ht="18.75" customHeight="1" x14ac:dyDescent="0.4"/>
    <row r="792" ht="18.75" customHeight="1" x14ac:dyDescent="0.4"/>
    <row r="793" ht="18.75" customHeight="1" x14ac:dyDescent="0.4"/>
    <row r="794" ht="18.75" customHeight="1" x14ac:dyDescent="0.4"/>
    <row r="795" ht="18.75" customHeight="1" x14ac:dyDescent="0.4"/>
    <row r="796" ht="18.75" customHeight="1" x14ac:dyDescent="0.4"/>
    <row r="797" ht="18.75" customHeight="1" x14ac:dyDescent="0.4"/>
    <row r="798" ht="18.75" customHeight="1" x14ac:dyDescent="0.4"/>
    <row r="799" ht="18.75" customHeight="1" x14ac:dyDescent="0.4"/>
    <row r="800" ht="18.75" customHeight="1" x14ac:dyDescent="0.4"/>
    <row r="801" ht="18.75" customHeight="1" x14ac:dyDescent="0.4"/>
    <row r="802" ht="18.75" customHeight="1" x14ac:dyDescent="0.4"/>
    <row r="803" ht="18.75" customHeight="1" x14ac:dyDescent="0.4"/>
    <row r="804" ht="18.75" customHeight="1" x14ac:dyDescent="0.4"/>
    <row r="805" ht="18.75" customHeight="1" x14ac:dyDescent="0.4"/>
    <row r="806" ht="18.75" customHeight="1" x14ac:dyDescent="0.4"/>
    <row r="807" ht="18.75" customHeight="1" x14ac:dyDescent="0.4"/>
    <row r="808" ht="18.75" customHeight="1" x14ac:dyDescent="0.4"/>
    <row r="809" ht="19.5" customHeight="1" x14ac:dyDescent="0.4"/>
    <row r="810" ht="19.5" customHeight="1" x14ac:dyDescent="0.4"/>
    <row r="811" ht="18.75" customHeight="1" x14ac:dyDescent="0.4"/>
    <row r="812" ht="18.75" customHeight="1" x14ac:dyDescent="0.4"/>
    <row r="813" ht="18.75" customHeight="1" x14ac:dyDescent="0.4"/>
    <row r="814" ht="18.75" customHeight="1" x14ac:dyDescent="0.4"/>
    <row r="815" ht="18.75" customHeight="1" x14ac:dyDescent="0.4"/>
    <row r="816" ht="18.75" customHeight="1" x14ac:dyDescent="0.4"/>
    <row r="817" ht="18.75" customHeight="1" x14ac:dyDescent="0.4"/>
    <row r="818" ht="18.75" customHeight="1" x14ac:dyDescent="0.4"/>
    <row r="819" ht="18.75" customHeight="1" x14ac:dyDescent="0.4"/>
    <row r="820" ht="18.75" customHeight="1" x14ac:dyDescent="0.4"/>
    <row r="821" ht="18.75" customHeight="1" x14ac:dyDescent="0.4"/>
    <row r="822" ht="18.75" customHeight="1" x14ac:dyDescent="0.4"/>
    <row r="823" ht="18.75" customHeight="1" x14ac:dyDescent="0.4"/>
    <row r="824" ht="18.75" customHeight="1" x14ac:dyDescent="0.4"/>
    <row r="825" ht="18.75" customHeight="1" x14ac:dyDescent="0.4"/>
    <row r="826" ht="18.75" customHeight="1" x14ac:dyDescent="0.4"/>
    <row r="827" ht="18.75" customHeight="1" x14ac:dyDescent="0.4"/>
    <row r="828" ht="18.75" customHeight="1" x14ac:dyDescent="0.4"/>
    <row r="829" ht="18.75" customHeight="1" x14ac:dyDescent="0.4"/>
    <row r="830" ht="18.75" customHeight="1" x14ac:dyDescent="0.4"/>
    <row r="831" ht="18.75" customHeight="1" x14ac:dyDescent="0.4"/>
    <row r="832" ht="18.75" customHeight="1" x14ac:dyDescent="0.4"/>
    <row r="833" ht="18.75" customHeight="1" x14ac:dyDescent="0.4"/>
    <row r="834" ht="18.75" customHeight="1" x14ac:dyDescent="0.4"/>
    <row r="835" ht="18.75" customHeight="1" x14ac:dyDescent="0.4"/>
    <row r="836" ht="18.75" customHeight="1" x14ac:dyDescent="0.4"/>
    <row r="837" ht="18.75" customHeight="1" x14ac:dyDescent="0.4"/>
    <row r="838" ht="18.75" customHeight="1" x14ac:dyDescent="0.4"/>
    <row r="839" ht="18.75" customHeight="1" x14ac:dyDescent="0.4"/>
    <row r="840" ht="18.75" customHeight="1" x14ac:dyDescent="0.4"/>
    <row r="841" ht="18.75" customHeight="1" x14ac:dyDescent="0.4"/>
    <row r="842" ht="18.75" customHeight="1" x14ac:dyDescent="0.4"/>
    <row r="843" ht="18.75" customHeight="1" x14ac:dyDescent="0.4"/>
    <row r="844" ht="18.75" customHeight="1" x14ac:dyDescent="0.4"/>
    <row r="845" ht="18.75" customHeight="1" x14ac:dyDescent="0.4"/>
    <row r="846" ht="19.5" customHeight="1" x14ac:dyDescent="0.4"/>
    <row r="847" ht="19.5" customHeight="1" x14ac:dyDescent="0.4"/>
    <row r="848" ht="18.75" customHeight="1" x14ac:dyDescent="0.4"/>
    <row r="849" ht="18.75" customHeight="1" x14ac:dyDescent="0.4"/>
    <row r="850" ht="18.75" customHeight="1" x14ac:dyDescent="0.4"/>
    <row r="851" ht="18.75" customHeight="1" x14ac:dyDescent="0.4"/>
    <row r="852" ht="18.75" customHeight="1" x14ac:dyDescent="0.4"/>
    <row r="853" ht="18.75" customHeight="1" x14ac:dyDescent="0.4"/>
    <row r="854" ht="18.75" customHeight="1" x14ac:dyDescent="0.4"/>
    <row r="855" ht="18.75" customHeight="1" x14ac:dyDescent="0.4"/>
    <row r="856" ht="18.75" customHeight="1" x14ac:dyDescent="0.4"/>
    <row r="857" ht="18.75" customHeight="1" x14ac:dyDescent="0.4"/>
    <row r="858" ht="18.75" customHeight="1" x14ac:dyDescent="0.4"/>
    <row r="859" ht="18.75" customHeight="1" x14ac:dyDescent="0.4"/>
    <row r="860" ht="18.75" customHeight="1" x14ac:dyDescent="0.4"/>
    <row r="861" ht="18.75" customHeight="1" x14ac:dyDescent="0.4"/>
    <row r="862" ht="18.75" customHeight="1" x14ac:dyDescent="0.4"/>
    <row r="863" ht="18.75" customHeight="1" x14ac:dyDescent="0.4"/>
    <row r="864" ht="18.75" customHeight="1" x14ac:dyDescent="0.4"/>
    <row r="865" ht="20.25" customHeight="1" x14ac:dyDescent="0.4"/>
    <row r="866" ht="36" customHeight="1" x14ac:dyDescent="0.4"/>
    <row r="867" ht="20.25" customHeight="1" x14ac:dyDescent="0.4"/>
    <row r="868" ht="30" customHeight="1" x14ac:dyDescent="0.4"/>
    <row r="869" ht="20.25" customHeight="1" x14ac:dyDescent="0.4"/>
    <row r="870" ht="18" customHeight="1" x14ac:dyDescent="0.4"/>
    <row r="871" ht="18.75" customHeight="1" x14ac:dyDescent="0.4"/>
    <row r="872" ht="18.75" customHeight="1" x14ac:dyDescent="0.4"/>
    <row r="873" ht="18.75" customHeight="1" x14ac:dyDescent="0.4"/>
    <row r="874" ht="18.75" customHeight="1" x14ac:dyDescent="0.4"/>
    <row r="875" ht="18.75" customHeight="1" x14ac:dyDescent="0.4"/>
    <row r="876" ht="19.5" customHeight="1" x14ac:dyDescent="0.4"/>
    <row r="877" ht="18.75" customHeight="1" x14ac:dyDescent="0.4"/>
    <row r="878" ht="18.75" customHeight="1" x14ac:dyDescent="0.4"/>
    <row r="879" ht="18.75" customHeight="1" x14ac:dyDescent="0.4"/>
    <row r="880" ht="18.75" customHeight="1" x14ac:dyDescent="0.4"/>
    <row r="881" ht="18.75" customHeight="1" x14ac:dyDescent="0.4"/>
    <row r="882" ht="19.5" customHeight="1" x14ac:dyDescent="0.4"/>
    <row r="883" ht="19.5" customHeight="1" x14ac:dyDescent="0.4"/>
    <row r="884" ht="19.5" customHeight="1" x14ac:dyDescent="0.4"/>
    <row r="885" ht="19.5" customHeight="1" x14ac:dyDescent="0.4"/>
    <row r="886" ht="19.5" customHeight="1" x14ac:dyDescent="0.4"/>
    <row r="887" ht="18.75" customHeight="1" x14ac:dyDescent="0.4"/>
    <row r="888" ht="18.75" customHeight="1" x14ac:dyDescent="0.4"/>
    <row r="889" ht="18.75" customHeight="1" x14ac:dyDescent="0.4"/>
    <row r="890" ht="18.75" customHeight="1" x14ac:dyDescent="0.4"/>
    <row r="891" ht="18.75" customHeight="1" x14ac:dyDescent="0.4"/>
    <row r="892" ht="19.5" customHeight="1" x14ac:dyDescent="0.4"/>
    <row r="893" ht="18.75" customHeight="1" x14ac:dyDescent="0.4"/>
    <row r="894" ht="18.75" customHeight="1" x14ac:dyDescent="0.4"/>
    <row r="895" ht="18.75" customHeight="1" x14ac:dyDescent="0.4"/>
    <row r="896" ht="18.75" customHeight="1" x14ac:dyDescent="0.4"/>
    <row r="897" ht="18.75" customHeight="1" x14ac:dyDescent="0.4"/>
    <row r="898" ht="18.75" customHeight="1" x14ac:dyDescent="0.4"/>
    <row r="899" ht="18.75" customHeight="1" x14ac:dyDescent="0.4"/>
    <row r="900" ht="18.75" customHeight="1" x14ac:dyDescent="0.4"/>
    <row r="901" ht="18.75" customHeight="1" x14ac:dyDescent="0.4"/>
    <row r="902" ht="18.75" customHeight="1" x14ac:dyDescent="0.4"/>
    <row r="903" ht="18.75" customHeight="1" x14ac:dyDescent="0.4"/>
    <row r="904" ht="18.75" customHeight="1" x14ac:dyDescent="0.4"/>
    <row r="905" ht="18.75" customHeight="1" x14ac:dyDescent="0.4"/>
    <row r="906" ht="18.75" customHeight="1" x14ac:dyDescent="0.4"/>
    <row r="907" ht="19.5" customHeight="1" x14ac:dyDescent="0.4"/>
    <row r="908" ht="19.5" customHeight="1" x14ac:dyDescent="0.4"/>
    <row r="909" ht="18.75" customHeight="1" x14ac:dyDescent="0.4"/>
    <row r="910" ht="18.75" customHeight="1" x14ac:dyDescent="0.4"/>
    <row r="911" ht="18.75" customHeight="1" x14ac:dyDescent="0.4"/>
    <row r="912" ht="18.75" customHeight="1" x14ac:dyDescent="0.4"/>
    <row r="913" ht="18.75" customHeight="1" x14ac:dyDescent="0.4"/>
    <row r="914" ht="18.75" customHeight="1" x14ac:dyDescent="0.4"/>
    <row r="915" ht="18.75" customHeight="1" x14ac:dyDescent="0.4"/>
    <row r="916" ht="18.75" customHeight="1" x14ac:dyDescent="0.4"/>
    <row r="917" ht="18.75" customHeight="1" x14ac:dyDescent="0.4"/>
    <row r="918" ht="18.75" customHeight="1" x14ac:dyDescent="0.4"/>
    <row r="919" ht="18.75" customHeight="1" x14ac:dyDescent="0.4"/>
    <row r="920" ht="18.75" customHeight="1" x14ac:dyDescent="0.4"/>
    <row r="921" ht="18.75" customHeight="1" x14ac:dyDescent="0.4"/>
    <row r="922" ht="18.75" customHeight="1" x14ac:dyDescent="0.4"/>
    <row r="923" ht="18.75" customHeight="1" x14ac:dyDescent="0.4"/>
    <row r="924" ht="18.75" customHeight="1" x14ac:dyDescent="0.4"/>
    <row r="925" ht="18.75" customHeight="1" x14ac:dyDescent="0.4"/>
    <row r="926" ht="18.75" customHeight="1" x14ac:dyDescent="0.4"/>
    <row r="927" ht="18.75" customHeight="1" x14ac:dyDescent="0.4"/>
    <row r="928" ht="18.75" customHeight="1" x14ac:dyDescent="0.4"/>
    <row r="929" ht="8.25" customHeight="1" x14ac:dyDescent="0.4"/>
    <row r="930" ht="20.25" customHeight="1" x14ac:dyDescent="0.4"/>
  </sheetData>
  <mergeCells count="39">
    <mergeCell ref="B90:G90"/>
    <mergeCell ref="B93:Q93"/>
    <mergeCell ref="B94:Q94"/>
    <mergeCell ref="B39:K39"/>
    <mergeCell ref="B57:G57"/>
    <mergeCell ref="B59:K59"/>
    <mergeCell ref="B81:G81"/>
    <mergeCell ref="B84:Q84"/>
    <mergeCell ref="B89:G89"/>
    <mergeCell ref="AC10:AF21"/>
    <mergeCell ref="H14:H15"/>
    <mergeCell ref="I14:I15"/>
    <mergeCell ref="J14:L15"/>
    <mergeCell ref="M14:M15"/>
    <mergeCell ref="H10:H12"/>
    <mergeCell ref="I10:I12"/>
    <mergeCell ref="J10:K12"/>
    <mergeCell ref="L10:L12"/>
    <mergeCell ref="M10:O12"/>
    <mergeCell ref="N14:P15"/>
    <mergeCell ref="H16:H17"/>
    <mergeCell ref="I16:I17"/>
    <mergeCell ref="J16:L17"/>
    <mergeCell ref="M16:M17"/>
    <mergeCell ref="N16:P17"/>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3"/>
  <dataValidations count="1">
    <dataValidation type="list" allowBlank="1" showInputMessage="1" showErrorMessage="1" sqref="M8:M9 Q8:Q9 U8:U9 M14:M17 O19 R19 U19 A14 L13 L10 L18:L21 Y10:Y12 I8:I9">
      <formula1>"□,■"</formula1>
    </dataValidation>
  </dataValidations>
  <pageMargins left="0.7" right="0.7" top="0.75" bottom="0.75" header="0.3" footer="0.3"/>
  <pageSetup paperSize="9" scale="46" fitToHeight="0" orientation="landscape" r:id="rId1"/>
  <rowBreaks count="1" manualBreakCount="1">
    <brk id="55" max="3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2"/>
  <sheetViews>
    <sheetView zoomScaleSheetLayoutView="115" workbookViewId="0">
      <selection activeCell="AB9" sqref="AB9:AK9"/>
    </sheetView>
  </sheetViews>
  <sheetFormatPr defaultRowHeight="13.5" x14ac:dyDescent="0.15"/>
  <cols>
    <col min="1" max="1" width="1.5" style="87" customWidth="1"/>
    <col min="2" max="2" width="4.25" style="87" customWidth="1"/>
    <col min="3" max="3" width="3.375" style="87" customWidth="1"/>
    <col min="4" max="4" width="0.5" style="87" customWidth="1"/>
    <col min="5" max="36" width="3.125" style="87" customWidth="1"/>
    <col min="37" max="37" width="3" style="87" customWidth="1"/>
    <col min="38" max="38" width="9" style="87" customWidth="1"/>
    <col min="39" max="16384" width="9" style="87"/>
  </cols>
  <sheetData>
    <row r="1" spans="2:38" s="80" customFormat="1" x14ac:dyDescent="0.4"/>
    <row r="2" spans="2:38" s="80" customFormat="1" x14ac:dyDescent="0.4">
      <c r="B2" s="81" t="s">
        <v>111</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row>
    <row r="3" spans="2:38" s="80" customFormat="1" ht="14.25" customHeight="1" x14ac:dyDescent="0.4">
      <c r="AB3" s="457" t="s">
        <v>112</v>
      </c>
      <c r="AC3" s="458"/>
      <c r="AD3" s="458"/>
      <c r="AE3" s="458"/>
      <c r="AF3" s="459"/>
      <c r="AG3" s="460"/>
      <c r="AH3" s="461"/>
      <c r="AI3" s="461"/>
      <c r="AJ3" s="461"/>
      <c r="AK3" s="462"/>
      <c r="AL3" s="82"/>
    </row>
    <row r="4" spans="2:38" s="80" customFormat="1" x14ac:dyDescent="0.4"/>
    <row r="5" spans="2:38" s="80" customFormat="1" x14ac:dyDescent="0.4">
      <c r="B5" s="463" t="s">
        <v>113</v>
      </c>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row>
    <row r="6" spans="2:38" s="80" customFormat="1" x14ac:dyDescent="0.4">
      <c r="B6" s="463" t="s">
        <v>114</v>
      </c>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c r="AH6" s="463"/>
      <c r="AI6" s="463"/>
      <c r="AJ6" s="463"/>
      <c r="AK6" s="463"/>
    </row>
    <row r="7" spans="2:38" s="80" customFormat="1" ht="13.5" customHeight="1" x14ac:dyDescent="0.4">
      <c r="AE7" s="83" t="s">
        <v>115</v>
      </c>
      <c r="AF7" s="463"/>
      <c r="AG7" s="463"/>
      <c r="AH7" s="80" t="s">
        <v>116</v>
      </c>
      <c r="AI7" s="463"/>
      <c r="AJ7" s="463"/>
      <c r="AK7" s="80" t="s">
        <v>117</v>
      </c>
    </row>
    <row r="8" spans="2:38" s="80" customFormat="1" x14ac:dyDescent="0.4">
      <c r="B8" s="463"/>
      <c r="C8" s="463"/>
      <c r="D8" s="463"/>
      <c r="E8" s="463"/>
      <c r="F8" s="463"/>
      <c r="G8" s="463"/>
      <c r="H8" s="463" t="s">
        <v>487</v>
      </c>
      <c r="I8" s="463"/>
      <c r="J8" s="463"/>
      <c r="K8" s="80" t="s">
        <v>118</v>
      </c>
      <c r="L8" s="84"/>
      <c r="M8" s="84"/>
      <c r="N8" s="84"/>
      <c r="O8" s="84"/>
      <c r="P8" s="84"/>
      <c r="Q8" s="84"/>
      <c r="R8" s="84"/>
      <c r="S8" s="84"/>
      <c r="T8" s="84"/>
    </row>
    <row r="9" spans="2:38" s="80" customFormat="1" x14ac:dyDescent="0.4">
      <c r="Y9" s="80" t="s">
        <v>488</v>
      </c>
      <c r="AA9" s="83"/>
      <c r="AB9" s="464"/>
      <c r="AC9" s="464"/>
      <c r="AD9" s="464"/>
      <c r="AE9" s="464"/>
      <c r="AF9" s="464"/>
      <c r="AG9" s="464"/>
      <c r="AH9" s="464"/>
      <c r="AI9" s="464"/>
      <c r="AJ9" s="464"/>
      <c r="AK9" s="464"/>
    </row>
    <row r="10" spans="2:38" s="80" customFormat="1" x14ac:dyDescent="0.4">
      <c r="AA10" s="83"/>
      <c r="AB10" s="81"/>
      <c r="AC10" s="81"/>
      <c r="AD10" s="81"/>
      <c r="AE10" s="81"/>
      <c r="AF10" s="81"/>
      <c r="AG10" s="81"/>
      <c r="AH10" s="81"/>
      <c r="AI10" s="81"/>
      <c r="AJ10" s="81"/>
      <c r="AK10" s="81"/>
    </row>
    <row r="11" spans="2:38" s="80" customFormat="1" x14ac:dyDescent="0.4">
      <c r="C11" s="81" t="s">
        <v>119</v>
      </c>
      <c r="D11" s="81"/>
    </row>
    <row r="12" spans="2:38" s="80" customFormat="1" ht="6.75" customHeight="1" x14ac:dyDescent="0.4">
      <c r="C12" s="81"/>
      <c r="D12" s="81"/>
    </row>
    <row r="13" spans="2:38" s="80" customFormat="1" ht="14.25" customHeight="1" x14ac:dyDescent="0.4">
      <c r="B13" s="465" t="s">
        <v>120</v>
      </c>
      <c r="C13" s="468" t="s">
        <v>121</v>
      </c>
      <c r="D13" s="469"/>
      <c r="E13" s="469"/>
      <c r="F13" s="469"/>
      <c r="G13" s="469"/>
      <c r="H13" s="469"/>
      <c r="I13" s="469"/>
      <c r="J13" s="469"/>
      <c r="K13" s="469"/>
      <c r="L13" s="470"/>
      <c r="M13" s="471"/>
      <c r="N13" s="472"/>
      <c r="O13" s="472"/>
      <c r="P13" s="472"/>
      <c r="Q13" s="472"/>
      <c r="R13" s="472"/>
      <c r="S13" s="472"/>
      <c r="T13" s="472"/>
      <c r="U13" s="472"/>
      <c r="V13" s="472"/>
      <c r="W13" s="472"/>
      <c r="X13" s="472"/>
      <c r="Y13" s="472"/>
      <c r="Z13" s="472"/>
      <c r="AA13" s="472"/>
      <c r="AB13" s="472"/>
      <c r="AC13" s="472"/>
      <c r="AD13" s="472"/>
      <c r="AE13" s="472"/>
      <c r="AF13" s="472"/>
      <c r="AG13" s="472"/>
      <c r="AH13" s="472"/>
      <c r="AI13" s="472"/>
      <c r="AJ13" s="472"/>
      <c r="AK13" s="473"/>
    </row>
    <row r="14" spans="2:38" s="80" customFormat="1" ht="14.25" customHeight="1" x14ac:dyDescent="0.4">
      <c r="B14" s="466"/>
      <c r="C14" s="474" t="s">
        <v>122</v>
      </c>
      <c r="D14" s="475"/>
      <c r="E14" s="475"/>
      <c r="F14" s="475"/>
      <c r="G14" s="475"/>
      <c r="H14" s="475"/>
      <c r="I14" s="475"/>
      <c r="J14" s="475"/>
      <c r="K14" s="475"/>
      <c r="L14" s="475"/>
      <c r="M14" s="476"/>
      <c r="N14" s="477"/>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478"/>
    </row>
    <row r="15" spans="2:38" s="80" customFormat="1" ht="13.5" customHeight="1" x14ac:dyDescent="0.4">
      <c r="B15" s="466"/>
      <c r="C15" s="468" t="s">
        <v>123</v>
      </c>
      <c r="D15" s="469"/>
      <c r="E15" s="469"/>
      <c r="F15" s="469"/>
      <c r="G15" s="469"/>
      <c r="H15" s="469"/>
      <c r="I15" s="469"/>
      <c r="J15" s="469"/>
      <c r="K15" s="469"/>
      <c r="L15" s="469"/>
      <c r="M15" s="481" t="s">
        <v>124</v>
      </c>
      <c r="N15" s="481"/>
      <c r="O15" s="481"/>
      <c r="P15" s="481"/>
      <c r="Q15" s="481"/>
      <c r="R15" s="481"/>
      <c r="S15" s="481"/>
      <c r="T15" s="85" t="s">
        <v>125</v>
      </c>
      <c r="U15" s="481"/>
      <c r="V15" s="481"/>
      <c r="W15" s="481"/>
      <c r="X15" s="85" t="s">
        <v>126</v>
      </c>
      <c r="Y15" s="481"/>
      <c r="Z15" s="481"/>
      <c r="AA15" s="481"/>
      <c r="AB15" s="481"/>
      <c r="AC15" s="481"/>
      <c r="AD15" s="481"/>
      <c r="AE15" s="481"/>
      <c r="AF15" s="481"/>
      <c r="AG15" s="481"/>
      <c r="AH15" s="481"/>
      <c r="AI15" s="481"/>
      <c r="AJ15" s="481"/>
      <c r="AK15" s="487"/>
    </row>
    <row r="16" spans="2:38" s="80" customFormat="1" ht="13.5" customHeight="1" x14ac:dyDescent="0.4">
      <c r="B16" s="466"/>
      <c r="C16" s="479"/>
      <c r="D16" s="480"/>
      <c r="E16" s="480"/>
      <c r="F16" s="480"/>
      <c r="G16" s="480"/>
      <c r="H16" s="480"/>
      <c r="I16" s="480"/>
      <c r="J16" s="480"/>
      <c r="K16" s="480"/>
      <c r="L16" s="480"/>
      <c r="M16" s="488" t="s">
        <v>127</v>
      </c>
      <c r="N16" s="488"/>
      <c r="O16" s="488"/>
      <c r="P16" s="488"/>
      <c r="Q16" s="86" t="s">
        <v>128</v>
      </c>
      <c r="R16" s="488"/>
      <c r="S16" s="488"/>
      <c r="T16" s="488"/>
      <c r="U16" s="488"/>
      <c r="V16" s="488" t="s">
        <v>129</v>
      </c>
      <c r="W16" s="488"/>
      <c r="X16" s="488"/>
      <c r="Y16" s="488"/>
      <c r="Z16" s="488"/>
      <c r="AA16" s="488"/>
      <c r="AB16" s="488"/>
      <c r="AC16" s="488"/>
      <c r="AD16" s="488"/>
      <c r="AE16" s="488"/>
      <c r="AF16" s="488"/>
      <c r="AG16" s="488"/>
      <c r="AH16" s="488"/>
      <c r="AI16" s="488"/>
      <c r="AJ16" s="488"/>
      <c r="AK16" s="489"/>
    </row>
    <row r="17" spans="2:37" s="80" customFormat="1" ht="13.5" customHeight="1" x14ac:dyDescent="0.4">
      <c r="B17" s="466"/>
      <c r="C17" s="474"/>
      <c r="D17" s="475"/>
      <c r="E17" s="475"/>
      <c r="F17" s="475"/>
      <c r="G17" s="475"/>
      <c r="H17" s="475"/>
      <c r="I17" s="475"/>
      <c r="J17" s="475"/>
      <c r="K17" s="475"/>
      <c r="L17" s="475"/>
      <c r="M17" s="482" t="s">
        <v>130</v>
      </c>
      <c r="N17" s="482"/>
      <c r="O17" s="482"/>
      <c r="P17" s="482"/>
      <c r="Q17" s="482"/>
      <c r="R17" s="482"/>
      <c r="S17" s="482"/>
      <c r="T17" s="482"/>
      <c r="U17" s="482"/>
      <c r="V17" s="482"/>
      <c r="W17" s="482"/>
      <c r="X17" s="482"/>
      <c r="Y17" s="482"/>
      <c r="Z17" s="482"/>
      <c r="AA17" s="482"/>
      <c r="AB17" s="482"/>
      <c r="AC17" s="482"/>
      <c r="AD17" s="482"/>
      <c r="AE17" s="482"/>
      <c r="AF17" s="482"/>
      <c r="AG17" s="482"/>
      <c r="AH17" s="482"/>
      <c r="AI17" s="482"/>
      <c r="AJ17" s="482"/>
      <c r="AK17" s="483"/>
    </row>
    <row r="18" spans="2:37" s="80" customFormat="1" ht="14.25" customHeight="1" x14ac:dyDescent="0.4">
      <c r="B18" s="466"/>
      <c r="C18" s="484" t="s">
        <v>131</v>
      </c>
      <c r="D18" s="485"/>
      <c r="E18" s="485"/>
      <c r="F18" s="485"/>
      <c r="G18" s="485"/>
      <c r="H18" s="485"/>
      <c r="I18" s="485"/>
      <c r="J18" s="485"/>
      <c r="K18" s="485"/>
      <c r="L18" s="485"/>
      <c r="M18" s="457" t="s">
        <v>132</v>
      </c>
      <c r="N18" s="458"/>
      <c r="O18" s="458"/>
      <c r="P18" s="458"/>
      <c r="Q18" s="459"/>
      <c r="R18" s="460"/>
      <c r="S18" s="461"/>
      <c r="T18" s="461"/>
      <c r="U18" s="461"/>
      <c r="V18" s="461"/>
      <c r="W18" s="461"/>
      <c r="X18" s="461"/>
      <c r="Y18" s="461"/>
      <c r="Z18" s="461"/>
      <c r="AA18" s="462"/>
      <c r="AB18" s="486" t="s">
        <v>133</v>
      </c>
      <c r="AC18" s="481"/>
      <c r="AD18" s="481"/>
      <c r="AE18" s="481"/>
      <c r="AF18" s="487"/>
      <c r="AG18" s="460"/>
      <c r="AH18" s="461"/>
      <c r="AI18" s="461"/>
      <c r="AJ18" s="461"/>
      <c r="AK18" s="462"/>
    </row>
    <row r="19" spans="2:37" ht="14.25" customHeight="1" x14ac:dyDescent="0.15">
      <c r="B19" s="466"/>
      <c r="C19" s="490" t="s">
        <v>134</v>
      </c>
      <c r="D19" s="491"/>
      <c r="E19" s="491"/>
      <c r="F19" s="491"/>
      <c r="G19" s="491"/>
      <c r="H19" s="491"/>
      <c r="I19" s="491"/>
      <c r="J19" s="491"/>
      <c r="K19" s="491"/>
      <c r="L19" s="491"/>
      <c r="M19" s="492"/>
      <c r="N19" s="493"/>
      <c r="O19" s="493"/>
      <c r="P19" s="493"/>
      <c r="Q19" s="493"/>
      <c r="R19" s="493"/>
      <c r="S19" s="493"/>
      <c r="T19" s="493"/>
      <c r="U19" s="494"/>
      <c r="V19" s="457" t="s">
        <v>135</v>
      </c>
      <c r="W19" s="458"/>
      <c r="X19" s="458"/>
      <c r="Y19" s="458"/>
      <c r="Z19" s="458"/>
      <c r="AA19" s="459"/>
      <c r="AB19" s="492"/>
      <c r="AC19" s="493"/>
      <c r="AD19" s="493"/>
      <c r="AE19" s="493"/>
      <c r="AF19" s="493"/>
      <c r="AG19" s="493"/>
      <c r="AH19" s="493"/>
      <c r="AI19" s="493"/>
      <c r="AJ19" s="493"/>
      <c r="AK19" s="494"/>
    </row>
    <row r="20" spans="2:37" ht="14.25" customHeight="1" x14ac:dyDescent="0.15">
      <c r="B20" s="466"/>
      <c r="C20" s="495" t="s">
        <v>136</v>
      </c>
      <c r="D20" s="496"/>
      <c r="E20" s="496"/>
      <c r="F20" s="496"/>
      <c r="G20" s="496"/>
      <c r="H20" s="496"/>
      <c r="I20" s="496"/>
      <c r="J20" s="496"/>
      <c r="K20" s="496"/>
      <c r="L20" s="496"/>
      <c r="M20" s="457" t="s">
        <v>137</v>
      </c>
      <c r="N20" s="458"/>
      <c r="O20" s="458"/>
      <c r="P20" s="458"/>
      <c r="Q20" s="459"/>
      <c r="R20" s="497"/>
      <c r="S20" s="498"/>
      <c r="T20" s="498"/>
      <c r="U20" s="498"/>
      <c r="V20" s="498"/>
      <c r="W20" s="498"/>
      <c r="X20" s="498"/>
      <c r="Y20" s="498"/>
      <c r="Z20" s="498"/>
      <c r="AA20" s="499"/>
      <c r="AB20" s="493" t="s">
        <v>138</v>
      </c>
      <c r="AC20" s="493"/>
      <c r="AD20" s="493"/>
      <c r="AE20" s="493"/>
      <c r="AF20" s="494"/>
      <c r="AG20" s="497"/>
      <c r="AH20" s="498"/>
      <c r="AI20" s="498"/>
      <c r="AJ20" s="498"/>
      <c r="AK20" s="499"/>
    </row>
    <row r="21" spans="2:37" ht="13.5" customHeight="1" x14ac:dyDescent="0.15">
      <c r="B21" s="466"/>
      <c r="C21" s="468" t="s">
        <v>139</v>
      </c>
      <c r="D21" s="469"/>
      <c r="E21" s="469"/>
      <c r="F21" s="469"/>
      <c r="G21" s="469"/>
      <c r="H21" s="469"/>
      <c r="I21" s="469"/>
      <c r="J21" s="469"/>
      <c r="K21" s="469"/>
      <c r="L21" s="469"/>
      <c r="M21" s="481" t="s">
        <v>124</v>
      </c>
      <c r="N21" s="481"/>
      <c r="O21" s="481"/>
      <c r="P21" s="481"/>
      <c r="Q21" s="481"/>
      <c r="R21" s="481"/>
      <c r="S21" s="481"/>
      <c r="T21" s="85" t="s">
        <v>125</v>
      </c>
      <c r="U21" s="481"/>
      <c r="V21" s="481"/>
      <c r="W21" s="481"/>
      <c r="X21" s="85" t="s">
        <v>126</v>
      </c>
      <c r="Y21" s="481"/>
      <c r="Z21" s="481"/>
      <c r="AA21" s="481"/>
      <c r="AB21" s="481"/>
      <c r="AC21" s="481"/>
      <c r="AD21" s="481"/>
      <c r="AE21" s="481"/>
      <c r="AF21" s="481"/>
      <c r="AG21" s="481"/>
      <c r="AH21" s="481"/>
      <c r="AI21" s="481"/>
      <c r="AJ21" s="481"/>
      <c r="AK21" s="487"/>
    </row>
    <row r="22" spans="2:37" ht="14.25" customHeight="1" x14ac:dyDescent="0.15">
      <c r="B22" s="466"/>
      <c r="C22" s="479"/>
      <c r="D22" s="480"/>
      <c r="E22" s="480"/>
      <c r="F22" s="480"/>
      <c r="G22" s="480"/>
      <c r="H22" s="480"/>
      <c r="I22" s="480"/>
      <c r="J22" s="480"/>
      <c r="K22" s="480"/>
      <c r="L22" s="480"/>
      <c r="M22" s="488" t="s">
        <v>127</v>
      </c>
      <c r="N22" s="488"/>
      <c r="O22" s="488"/>
      <c r="P22" s="488"/>
      <c r="Q22" s="86" t="s">
        <v>128</v>
      </c>
      <c r="R22" s="488"/>
      <c r="S22" s="488"/>
      <c r="T22" s="488"/>
      <c r="U22" s="488"/>
      <c r="V22" s="488" t="s">
        <v>129</v>
      </c>
      <c r="W22" s="488"/>
      <c r="X22" s="488"/>
      <c r="Y22" s="488"/>
      <c r="Z22" s="488"/>
      <c r="AA22" s="488"/>
      <c r="AB22" s="488"/>
      <c r="AC22" s="488"/>
      <c r="AD22" s="488"/>
      <c r="AE22" s="488"/>
      <c r="AF22" s="488"/>
      <c r="AG22" s="488"/>
      <c r="AH22" s="488"/>
      <c r="AI22" s="488"/>
      <c r="AJ22" s="488"/>
      <c r="AK22" s="489"/>
    </row>
    <row r="23" spans="2:37" x14ac:dyDescent="0.15">
      <c r="B23" s="467"/>
      <c r="C23" s="474"/>
      <c r="D23" s="475"/>
      <c r="E23" s="475"/>
      <c r="F23" s="475"/>
      <c r="G23" s="475"/>
      <c r="H23" s="475"/>
      <c r="I23" s="475"/>
      <c r="J23" s="475"/>
      <c r="K23" s="475"/>
      <c r="L23" s="475"/>
      <c r="M23" s="482"/>
      <c r="N23" s="482"/>
      <c r="O23" s="482"/>
      <c r="P23" s="482"/>
      <c r="Q23" s="482"/>
      <c r="R23" s="482"/>
      <c r="S23" s="482"/>
      <c r="T23" s="482"/>
      <c r="U23" s="482"/>
      <c r="V23" s="482"/>
      <c r="W23" s="482"/>
      <c r="X23" s="482"/>
      <c r="Y23" s="482"/>
      <c r="Z23" s="482"/>
      <c r="AA23" s="482"/>
      <c r="AB23" s="482"/>
      <c r="AC23" s="482"/>
      <c r="AD23" s="482"/>
      <c r="AE23" s="482"/>
      <c r="AF23" s="482"/>
      <c r="AG23" s="482"/>
      <c r="AH23" s="482"/>
      <c r="AI23" s="482"/>
      <c r="AJ23" s="482"/>
      <c r="AK23" s="483"/>
    </row>
    <row r="24" spans="2:37" ht="13.5" customHeight="1" x14ac:dyDescent="0.15">
      <c r="B24" s="500" t="s">
        <v>140</v>
      </c>
      <c r="C24" s="468" t="s">
        <v>121</v>
      </c>
      <c r="D24" s="469"/>
      <c r="E24" s="469"/>
      <c r="F24" s="469"/>
      <c r="G24" s="469"/>
      <c r="H24" s="469"/>
      <c r="I24" s="469"/>
      <c r="J24" s="469"/>
      <c r="K24" s="469"/>
      <c r="L24" s="469"/>
      <c r="M24" s="471"/>
      <c r="N24" s="472"/>
      <c r="O24" s="472"/>
      <c r="P24" s="472"/>
      <c r="Q24" s="472"/>
      <c r="R24" s="472"/>
      <c r="S24" s="472"/>
      <c r="T24" s="472"/>
      <c r="U24" s="472"/>
      <c r="V24" s="472"/>
      <c r="W24" s="472"/>
      <c r="X24" s="472"/>
      <c r="Y24" s="472"/>
      <c r="Z24" s="472"/>
      <c r="AA24" s="472"/>
      <c r="AB24" s="472"/>
      <c r="AC24" s="472"/>
      <c r="AD24" s="472"/>
      <c r="AE24" s="472"/>
      <c r="AF24" s="472"/>
      <c r="AG24" s="472"/>
      <c r="AH24" s="472"/>
      <c r="AI24" s="472"/>
      <c r="AJ24" s="472"/>
      <c r="AK24" s="473"/>
    </row>
    <row r="25" spans="2:37" ht="13.5" customHeight="1" x14ac:dyDescent="0.15">
      <c r="B25" s="501"/>
      <c r="C25" s="474" t="s">
        <v>141</v>
      </c>
      <c r="D25" s="475"/>
      <c r="E25" s="475"/>
      <c r="F25" s="475"/>
      <c r="G25" s="475"/>
      <c r="H25" s="475"/>
      <c r="I25" s="475"/>
      <c r="J25" s="475"/>
      <c r="K25" s="475"/>
      <c r="L25" s="475"/>
      <c r="M25" s="476"/>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8"/>
    </row>
    <row r="26" spans="2:37" ht="13.5" customHeight="1" x14ac:dyDescent="0.15">
      <c r="B26" s="501"/>
      <c r="C26" s="468" t="s">
        <v>142</v>
      </c>
      <c r="D26" s="469"/>
      <c r="E26" s="469"/>
      <c r="F26" s="469"/>
      <c r="G26" s="469"/>
      <c r="H26" s="469"/>
      <c r="I26" s="469"/>
      <c r="J26" s="469"/>
      <c r="K26" s="469"/>
      <c r="L26" s="469"/>
      <c r="M26" s="481" t="s">
        <v>124</v>
      </c>
      <c r="N26" s="481"/>
      <c r="O26" s="481"/>
      <c r="P26" s="481"/>
      <c r="Q26" s="481"/>
      <c r="R26" s="481"/>
      <c r="S26" s="481"/>
      <c r="T26" s="85" t="s">
        <v>125</v>
      </c>
      <c r="U26" s="481"/>
      <c r="V26" s="481"/>
      <c r="W26" s="481"/>
      <c r="X26" s="85" t="s">
        <v>126</v>
      </c>
      <c r="Y26" s="481"/>
      <c r="Z26" s="481"/>
      <c r="AA26" s="481"/>
      <c r="AB26" s="481"/>
      <c r="AC26" s="481"/>
      <c r="AD26" s="481"/>
      <c r="AE26" s="481"/>
      <c r="AF26" s="481"/>
      <c r="AG26" s="481"/>
      <c r="AH26" s="481"/>
      <c r="AI26" s="481"/>
      <c r="AJ26" s="481"/>
      <c r="AK26" s="487"/>
    </row>
    <row r="27" spans="2:37" ht="14.25" customHeight="1" x14ac:dyDescent="0.15">
      <c r="B27" s="501"/>
      <c r="C27" s="479"/>
      <c r="D27" s="480"/>
      <c r="E27" s="480"/>
      <c r="F27" s="480"/>
      <c r="G27" s="480"/>
      <c r="H27" s="480"/>
      <c r="I27" s="480"/>
      <c r="J27" s="480"/>
      <c r="K27" s="480"/>
      <c r="L27" s="480"/>
      <c r="M27" s="488" t="s">
        <v>127</v>
      </c>
      <c r="N27" s="488"/>
      <c r="O27" s="488"/>
      <c r="P27" s="488"/>
      <c r="Q27" s="86" t="s">
        <v>128</v>
      </c>
      <c r="R27" s="488"/>
      <c r="S27" s="488"/>
      <c r="T27" s="488"/>
      <c r="U27" s="488"/>
      <c r="V27" s="488" t="s">
        <v>129</v>
      </c>
      <c r="W27" s="488"/>
      <c r="X27" s="488"/>
      <c r="Y27" s="488"/>
      <c r="Z27" s="488"/>
      <c r="AA27" s="488"/>
      <c r="AB27" s="488"/>
      <c r="AC27" s="488"/>
      <c r="AD27" s="488"/>
      <c r="AE27" s="488"/>
      <c r="AF27" s="488"/>
      <c r="AG27" s="488"/>
      <c r="AH27" s="488"/>
      <c r="AI27" s="488"/>
      <c r="AJ27" s="488"/>
      <c r="AK27" s="489"/>
    </row>
    <row r="28" spans="2:37" x14ac:dyDescent="0.15">
      <c r="B28" s="501"/>
      <c r="C28" s="474"/>
      <c r="D28" s="475"/>
      <c r="E28" s="475"/>
      <c r="F28" s="475"/>
      <c r="G28" s="475"/>
      <c r="H28" s="475"/>
      <c r="I28" s="475"/>
      <c r="J28" s="475"/>
      <c r="K28" s="475"/>
      <c r="L28" s="475"/>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3"/>
    </row>
    <row r="29" spans="2:37" ht="14.25" customHeight="1" x14ac:dyDescent="0.15">
      <c r="B29" s="501"/>
      <c r="C29" s="484" t="s">
        <v>131</v>
      </c>
      <c r="D29" s="485"/>
      <c r="E29" s="485"/>
      <c r="F29" s="485"/>
      <c r="G29" s="485"/>
      <c r="H29" s="485"/>
      <c r="I29" s="485"/>
      <c r="J29" s="485"/>
      <c r="K29" s="485"/>
      <c r="L29" s="485"/>
      <c r="M29" s="457" t="s">
        <v>132</v>
      </c>
      <c r="N29" s="458"/>
      <c r="O29" s="458"/>
      <c r="P29" s="458"/>
      <c r="Q29" s="459"/>
      <c r="R29" s="460"/>
      <c r="S29" s="461"/>
      <c r="T29" s="461"/>
      <c r="U29" s="461"/>
      <c r="V29" s="461"/>
      <c r="W29" s="461"/>
      <c r="X29" s="461"/>
      <c r="Y29" s="461"/>
      <c r="Z29" s="461"/>
      <c r="AA29" s="462"/>
      <c r="AB29" s="486" t="s">
        <v>133</v>
      </c>
      <c r="AC29" s="481"/>
      <c r="AD29" s="481"/>
      <c r="AE29" s="481"/>
      <c r="AF29" s="487"/>
      <c r="AG29" s="460"/>
      <c r="AH29" s="461"/>
      <c r="AI29" s="461"/>
      <c r="AJ29" s="461"/>
      <c r="AK29" s="462"/>
    </row>
    <row r="30" spans="2:37" ht="13.5" customHeight="1" x14ac:dyDescent="0.15">
      <c r="B30" s="501"/>
      <c r="C30" s="504" t="s">
        <v>143</v>
      </c>
      <c r="D30" s="505"/>
      <c r="E30" s="505"/>
      <c r="F30" s="505"/>
      <c r="G30" s="505"/>
      <c r="H30" s="505"/>
      <c r="I30" s="505"/>
      <c r="J30" s="505"/>
      <c r="K30" s="505"/>
      <c r="L30" s="505"/>
      <c r="M30" s="481" t="s">
        <v>124</v>
      </c>
      <c r="N30" s="481"/>
      <c r="O30" s="481"/>
      <c r="P30" s="481"/>
      <c r="Q30" s="481"/>
      <c r="R30" s="481"/>
      <c r="S30" s="481"/>
      <c r="T30" s="85" t="s">
        <v>125</v>
      </c>
      <c r="U30" s="481"/>
      <c r="V30" s="481"/>
      <c r="W30" s="481"/>
      <c r="X30" s="85" t="s">
        <v>126</v>
      </c>
      <c r="Y30" s="481"/>
      <c r="Z30" s="481"/>
      <c r="AA30" s="481"/>
      <c r="AB30" s="481"/>
      <c r="AC30" s="481"/>
      <c r="AD30" s="481"/>
      <c r="AE30" s="481"/>
      <c r="AF30" s="481"/>
      <c r="AG30" s="481"/>
      <c r="AH30" s="481"/>
      <c r="AI30" s="481"/>
      <c r="AJ30" s="481"/>
      <c r="AK30" s="487"/>
    </row>
    <row r="31" spans="2:37" ht="14.25" customHeight="1" x14ac:dyDescent="0.15">
      <c r="B31" s="501"/>
      <c r="C31" s="506"/>
      <c r="D31" s="507"/>
      <c r="E31" s="507"/>
      <c r="F31" s="507"/>
      <c r="G31" s="507"/>
      <c r="H31" s="507"/>
      <c r="I31" s="507"/>
      <c r="J31" s="507"/>
      <c r="K31" s="507"/>
      <c r="L31" s="507"/>
      <c r="M31" s="488" t="s">
        <v>127</v>
      </c>
      <c r="N31" s="488"/>
      <c r="O31" s="488"/>
      <c r="P31" s="488"/>
      <c r="Q31" s="86" t="s">
        <v>128</v>
      </c>
      <c r="R31" s="488"/>
      <c r="S31" s="488"/>
      <c r="T31" s="488"/>
      <c r="U31" s="488"/>
      <c r="V31" s="488" t="s">
        <v>129</v>
      </c>
      <c r="W31" s="488"/>
      <c r="X31" s="488"/>
      <c r="Y31" s="488"/>
      <c r="Z31" s="488"/>
      <c r="AA31" s="488"/>
      <c r="AB31" s="488"/>
      <c r="AC31" s="488"/>
      <c r="AD31" s="488"/>
      <c r="AE31" s="488"/>
      <c r="AF31" s="488"/>
      <c r="AG31" s="488"/>
      <c r="AH31" s="488"/>
      <c r="AI31" s="488"/>
      <c r="AJ31" s="488"/>
      <c r="AK31" s="489"/>
    </row>
    <row r="32" spans="2:37" x14ac:dyDescent="0.15">
      <c r="B32" s="501"/>
      <c r="C32" s="508"/>
      <c r="D32" s="509"/>
      <c r="E32" s="509"/>
      <c r="F32" s="509"/>
      <c r="G32" s="509"/>
      <c r="H32" s="509"/>
      <c r="I32" s="509"/>
      <c r="J32" s="509"/>
      <c r="K32" s="509"/>
      <c r="L32" s="509"/>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3"/>
    </row>
    <row r="33" spans="1:37" ht="14.25" customHeight="1" x14ac:dyDescent="0.15">
      <c r="B33" s="501"/>
      <c r="C33" s="484" t="s">
        <v>131</v>
      </c>
      <c r="D33" s="485"/>
      <c r="E33" s="485"/>
      <c r="F33" s="485"/>
      <c r="G33" s="485"/>
      <c r="H33" s="485"/>
      <c r="I33" s="485"/>
      <c r="J33" s="485"/>
      <c r="K33" s="485"/>
      <c r="L33" s="485"/>
      <c r="M33" s="457" t="s">
        <v>132</v>
      </c>
      <c r="N33" s="458"/>
      <c r="O33" s="458"/>
      <c r="P33" s="458"/>
      <c r="Q33" s="459"/>
      <c r="R33" s="460"/>
      <c r="S33" s="461"/>
      <c r="T33" s="461"/>
      <c r="U33" s="461"/>
      <c r="V33" s="461"/>
      <c r="W33" s="461"/>
      <c r="X33" s="461"/>
      <c r="Y33" s="461"/>
      <c r="Z33" s="461"/>
      <c r="AA33" s="462"/>
      <c r="AB33" s="486" t="s">
        <v>133</v>
      </c>
      <c r="AC33" s="481"/>
      <c r="AD33" s="481"/>
      <c r="AE33" s="481"/>
      <c r="AF33" s="487"/>
      <c r="AG33" s="460"/>
      <c r="AH33" s="461"/>
      <c r="AI33" s="461"/>
      <c r="AJ33" s="461"/>
      <c r="AK33" s="462"/>
    </row>
    <row r="34" spans="1:37" ht="14.25" customHeight="1" x14ac:dyDescent="0.15">
      <c r="B34" s="501"/>
      <c r="C34" s="484" t="s">
        <v>144</v>
      </c>
      <c r="D34" s="485"/>
      <c r="E34" s="485"/>
      <c r="F34" s="485"/>
      <c r="G34" s="485"/>
      <c r="H34" s="485"/>
      <c r="I34" s="485"/>
      <c r="J34" s="485"/>
      <c r="K34" s="485"/>
      <c r="L34" s="485"/>
      <c r="M34" s="495"/>
      <c r="N34" s="496"/>
      <c r="O34" s="496"/>
      <c r="P34" s="496"/>
      <c r="Q34" s="496"/>
      <c r="R34" s="496"/>
      <c r="S34" s="496"/>
      <c r="T34" s="496"/>
      <c r="U34" s="496"/>
      <c r="V34" s="496"/>
      <c r="W34" s="496"/>
      <c r="X34" s="496"/>
      <c r="Y34" s="496"/>
      <c r="Z34" s="496"/>
      <c r="AA34" s="496"/>
      <c r="AB34" s="496"/>
      <c r="AC34" s="496"/>
      <c r="AD34" s="496"/>
      <c r="AE34" s="496"/>
      <c r="AF34" s="496"/>
      <c r="AG34" s="496"/>
      <c r="AH34" s="496"/>
      <c r="AI34" s="496"/>
      <c r="AJ34" s="496"/>
      <c r="AK34" s="503"/>
    </row>
    <row r="35" spans="1:37" ht="13.5" customHeight="1" x14ac:dyDescent="0.15">
      <c r="B35" s="501"/>
      <c r="C35" s="468" t="s">
        <v>145</v>
      </c>
      <c r="D35" s="469"/>
      <c r="E35" s="469"/>
      <c r="F35" s="469"/>
      <c r="G35" s="469"/>
      <c r="H35" s="469"/>
      <c r="I35" s="469"/>
      <c r="J35" s="469"/>
      <c r="K35" s="469"/>
      <c r="L35" s="469"/>
      <c r="M35" s="481" t="s">
        <v>124</v>
      </c>
      <c r="N35" s="481"/>
      <c r="O35" s="481"/>
      <c r="P35" s="481"/>
      <c r="Q35" s="481"/>
      <c r="R35" s="481"/>
      <c r="S35" s="481"/>
      <c r="T35" s="85" t="s">
        <v>125</v>
      </c>
      <c r="U35" s="481"/>
      <c r="V35" s="481"/>
      <c r="W35" s="481"/>
      <c r="X35" s="85" t="s">
        <v>126</v>
      </c>
      <c r="Y35" s="481"/>
      <c r="Z35" s="481"/>
      <c r="AA35" s="481"/>
      <c r="AB35" s="481"/>
      <c r="AC35" s="481"/>
      <c r="AD35" s="481"/>
      <c r="AE35" s="481"/>
      <c r="AF35" s="481"/>
      <c r="AG35" s="481"/>
      <c r="AH35" s="481"/>
      <c r="AI35" s="481"/>
      <c r="AJ35" s="481"/>
      <c r="AK35" s="487"/>
    </row>
    <row r="36" spans="1:37" ht="14.25" customHeight="1" x14ac:dyDescent="0.15">
      <c r="B36" s="501"/>
      <c r="C36" s="479"/>
      <c r="D36" s="480"/>
      <c r="E36" s="480"/>
      <c r="F36" s="480"/>
      <c r="G36" s="480"/>
      <c r="H36" s="480"/>
      <c r="I36" s="480"/>
      <c r="J36" s="480"/>
      <c r="K36" s="480"/>
      <c r="L36" s="480"/>
      <c r="M36" s="488" t="s">
        <v>127</v>
      </c>
      <c r="N36" s="488"/>
      <c r="O36" s="488"/>
      <c r="P36" s="488"/>
      <c r="Q36" s="86" t="s">
        <v>128</v>
      </c>
      <c r="R36" s="488"/>
      <c r="S36" s="488"/>
      <c r="T36" s="488"/>
      <c r="U36" s="488"/>
      <c r="V36" s="488" t="s">
        <v>129</v>
      </c>
      <c r="W36" s="488"/>
      <c r="X36" s="488"/>
      <c r="Y36" s="488"/>
      <c r="Z36" s="488"/>
      <c r="AA36" s="488"/>
      <c r="AB36" s="488"/>
      <c r="AC36" s="488"/>
      <c r="AD36" s="488"/>
      <c r="AE36" s="488"/>
      <c r="AF36" s="488"/>
      <c r="AG36" s="488"/>
      <c r="AH36" s="488"/>
      <c r="AI36" s="488"/>
      <c r="AJ36" s="488"/>
      <c r="AK36" s="489"/>
    </row>
    <row r="37" spans="1:37" x14ac:dyDescent="0.15">
      <c r="B37" s="502"/>
      <c r="C37" s="474"/>
      <c r="D37" s="475"/>
      <c r="E37" s="475"/>
      <c r="F37" s="475"/>
      <c r="G37" s="475"/>
      <c r="H37" s="475"/>
      <c r="I37" s="475"/>
      <c r="J37" s="475"/>
      <c r="K37" s="475"/>
      <c r="L37" s="475"/>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3"/>
    </row>
    <row r="38" spans="1:37" ht="13.5" customHeight="1" x14ac:dyDescent="0.15">
      <c r="B38" s="510" t="s">
        <v>146</v>
      </c>
      <c r="C38" s="511" t="s">
        <v>147</v>
      </c>
      <c r="D38" s="512"/>
      <c r="E38" s="512"/>
      <c r="F38" s="512"/>
      <c r="G38" s="512"/>
      <c r="H38" s="512"/>
      <c r="I38" s="512"/>
      <c r="J38" s="512"/>
      <c r="K38" s="512"/>
      <c r="L38" s="512"/>
      <c r="M38" s="515" t="s">
        <v>148</v>
      </c>
      <c r="N38" s="494"/>
      <c r="O38" s="88" t="s">
        <v>149</v>
      </c>
      <c r="P38" s="89"/>
      <c r="Q38" s="90"/>
      <c r="R38" s="460" t="s">
        <v>150</v>
      </c>
      <c r="S38" s="461"/>
      <c r="T38" s="461"/>
      <c r="U38" s="461"/>
      <c r="V38" s="461"/>
      <c r="W38" s="461"/>
      <c r="X38" s="461"/>
      <c r="Y38" s="461"/>
      <c r="Z38" s="462"/>
      <c r="AA38" s="521" t="s">
        <v>151</v>
      </c>
      <c r="AB38" s="522"/>
      <c r="AC38" s="522"/>
      <c r="AD38" s="523"/>
      <c r="AE38" s="497" t="s">
        <v>152</v>
      </c>
      <c r="AF38" s="498"/>
      <c r="AG38" s="524"/>
      <c r="AH38" s="524"/>
      <c r="AI38" s="538" t="s">
        <v>153</v>
      </c>
      <c r="AJ38" s="539"/>
      <c r="AK38" s="540"/>
    </row>
    <row r="39" spans="1:37" ht="14.25" customHeight="1" x14ac:dyDescent="0.15">
      <c r="A39" s="91"/>
      <c r="B39" s="501"/>
      <c r="C39" s="513"/>
      <c r="D39" s="514"/>
      <c r="E39" s="514"/>
      <c r="F39" s="514"/>
      <c r="G39" s="514"/>
      <c r="H39" s="514"/>
      <c r="I39" s="514"/>
      <c r="J39" s="514"/>
      <c r="K39" s="514"/>
      <c r="L39" s="514"/>
      <c r="M39" s="516"/>
      <c r="N39" s="517"/>
      <c r="O39" s="92" t="s">
        <v>154</v>
      </c>
      <c r="P39" s="93"/>
      <c r="Q39" s="94"/>
      <c r="R39" s="518"/>
      <c r="S39" s="519"/>
      <c r="T39" s="519"/>
      <c r="U39" s="519"/>
      <c r="V39" s="519"/>
      <c r="W39" s="519"/>
      <c r="X39" s="519"/>
      <c r="Y39" s="519"/>
      <c r="Z39" s="520"/>
      <c r="AA39" s="95" t="s">
        <v>155</v>
      </c>
      <c r="AB39" s="96"/>
      <c r="AC39" s="96"/>
      <c r="AD39" s="96"/>
      <c r="AE39" s="541" t="s">
        <v>156</v>
      </c>
      <c r="AF39" s="542"/>
      <c r="AG39" s="542"/>
      <c r="AH39" s="542"/>
      <c r="AI39" s="541" t="s">
        <v>157</v>
      </c>
      <c r="AJ39" s="542"/>
      <c r="AK39" s="543"/>
    </row>
    <row r="40" spans="1:37" ht="14.25" customHeight="1" x14ac:dyDescent="0.15">
      <c r="B40" s="501"/>
      <c r="C40" s="466" t="s">
        <v>158</v>
      </c>
      <c r="D40" s="97"/>
      <c r="E40" s="528" t="s">
        <v>159</v>
      </c>
      <c r="F40" s="528"/>
      <c r="G40" s="528"/>
      <c r="H40" s="528"/>
      <c r="I40" s="528"/>
      <c r="J40" s="528"/>
      <c r="K40" s="528"/>
      <c r="L40" s="528"/>
      <c r="M40" s="515"/>
      <c r="N40" s="530"/>
      <c r="O40" s="535"/>
      <c r="P40" s="536"/>
      <c r="Q40" s="537"/>
      <c r="R40" s="98" t="s">
        <v>11</v>
      </c>
      <c r="S40" s="531" t="s">
        <v>160</v>
      </c>
      <c r="T40" s="531"/>
      <c r="U40" s="99" t="s">
        <v>11</v>
      </c>
      <c r="V40" s="531" t="s">
        <v>161</v>
      </c>
      <c r="W40" s="531"/>
      <c r="X40" s="99" t="s">
        <v>11</v>
      </c>
      <c r="Y40" s="531" t="s">
        <v>162</v>
      </c>
      <c r="Z40" s="532"/>
      <c r="AA40" s="525"/>
      <c r="AB40" s="526"/>
      <c r="AC40" s="526"/>
      <c r="AD40" s="527"/>
      <c r="AE40" s="525"/>
      <c r="AF40" s="526"/>
      <c r="AG40" s="526"/>
      <c r="AH40" s="527"/>
      <c r="AI40" s="98" t="s">
        <v>11</v>
      </c>
      <c r="AJ40" s="531" t="s">
        <v>163</v>
      </c>
      <c r="AK40" s="532"/>
    </row>
    <row r="41" spans="1:37" ht="14.25" customHeight="1" x14ac:dyDescent="0.15">
      <c r="B41" s="501"/>
      <c r="C41" s="466"/>
      <c r="D41" s="97"/>
      <c r="E41" s="528" t="s">
        <v>164</v>
      </c>
      <c r="F41" s="529"/>
      <c r="G41" s="529"/>
      <c r="H41" s="529"/>
      <c r="I41" s="529"/>
      <c r="J41" s="529"/>
      <c r="K41" s="529"/>
      <c r="L41" s="529"/>
      <c r="M41" s="515"/>
      <c r="N41" s="530"/>
      <c r="O41" s="535"/>
      <c r="P41" s="536"/>
      <c r="Q41" s="537"/>
      <c r="R41" s="98" t="s">
        <v>11</v>
      </c>
      <c r="S41" s="531" t="s">
        <v>160</v>
      </c>
      <c r="T41" s="531"/>
      <c r="U41" s="99" t="s">
        <v>11</v>
      </c>
      <c r="V41" s="531" t="s">
        <v>161</v>
      </c>
      <c r="W41" s="531"/>
      <c r="X41" s="99" t="s">
        <v>11</v>
      </c>
      <c r="Y41" s="531" t="s">
        <v>162</v>
      </c>
      <c r="Z41" s="532"/>
      <c r="AA41" s="525"/>
      <c r="AB41" s="526"/>
      <c r="AC41" s="526"/>
      <c r="AD41" s="527"/>
      <c r="AE41" s="525"/>
      <c r="AF41" s="526"/>
      <c r="AG41" s="526"/>
      <c r="AH41" s="527"/>
      <c r="AI41" s="98" t="s">
        <v>11</v>
      </c>
      <c r="AJ41" s="531" t="s">
        <v>163</v>
      </c>
      <c r="AK41" s="532"/>
    </row>
    <row r="42" spans="1:37" ht="14.25" customHeight="1" x14ac:dyDescent="0.15">
      <c r="B42" s="501"/>
      <c r="C42" s="466"/>
      <c r="D42" s="97"/>
      <c r="E42" s="528" t="s">
        <v>165</v>
      </c>
      <c r="F42" s="529"/>
      <c r="G42" s="529"/>
      <c r="H42" s="529"/>
      <c r="I42" s="529"/>
      <c r="J42" s="529"/>
      <c r="K42" s="529"/>
      <c r="L42" s="529"/>
      <c r="M42" s="515"/>
      <c r="N42" s="530"/>
      <c r="O42" s="535"/>
      <c r="P42" s="536"/>
      <c r="Q42" s="537"/>
      <c r="R42" s="98" t="s">
        <v>11</v>
      </c>
      <c r="S42" s="531" t="s">
        <v>160</v>
      </c>
      <c r="T42" s="531"/>
      <c r="U42" s="99" t="s">
        <v>11</v>
      </c>
      <c r="V42" s="531" t="s">
        <v>161</v>
      </c>
      <c r="W42" s="531"/>
      <c r="X42" s="99" t="s">
        <v>11</v>
      </c>
      <c r="Y42" s="531" t="s">
        <v>162</v>
      </c>
      <c r="Z42" s="532"/>
      <c r="AA42" s="525"/>
      <c r="AB42" s="526"/>
      <c r="AC42" s="526"/>
      <c r="AD42" s="527"/>
      <c r="AE42" s="525"/>
      <c r="AF42" s="526"/>
      <c r="AG42" s="526"/>
      <c r="AH42" s="527"/>
      <c r="AI42" s="98" t="s">
        <v>11</v>
      </c>
      <c r="AJ42" s="531" t="s">
        <v>163</v>
      </c>
      <c r="AK42" s="532"/>
    </row>
    <row r="43" spans="1:37" ht="14.25" customHeight="1" x14ac:dyDescent="0.15">
      <c r="B43" s="501"/>
      <c r="C43" s="466"/>
      <c r="D43" s="97"/>
      <c r="E43" s="528" t="s">
        <v>166</v>
      </c>
      <c r="F43" s="529"/>
      <c r="G43" s="529"/>
      <c r="H43" s="529"/>
      <c r="I43" s="529"/>
      <c r="J43" s="529"/>
      <c r="K43" s="529"/>
      <c r="L43" s="529"/>
      <c r="M43" s="515"/>
      <c r="N43" s="530"/>
      <c r="O43" s="535"/>
      <c r="P43" s="536"/>
      <c r="Q43" s="537"/>
      <c r="R43" s="98" t="s">
        <v>11</v>
      </c>
      <c r="S43" s="531" t="s">
        <v>160</v>
      </c>
      <c r="T43" s="531"/>
      <c r="U43" s="99" t="s">
        <v>11</v>
      </c>
      <c r="V43" s="531" t="s">
        <v>161</v>
      </c>
      <c r="W43" s="531"/>
      <c r="X43" s="99" t="s">
        <v>11</v>
      </c>
      <c r="Y43" s="531" t="s">
        <v>162</v>
      </c>
      <c r="Z43" s="532"/>
      <c r="AA43" s="525"/>
      <c r="AB43" s="526"/>
      <c r="AC43" s="526"/>
      <c r="AD43" s="527"/>
      <c r="AE43" s="525"/>
      <c r="AF43" s="526"/>
      <c r="AG43" s="526"/>
      <c r="AH43" s="527"/>
      <c r="AI43" s="98" t="s">
        <v>11</v>
      </c>
      <c r="AJ43" s="531" t="s">
        <v>163</v>
      </c>
      <c r="AK43" s="532"/>
    </row>
    <row r="44" spans="1:37" ht="14.25" customHeight="1" x14ac:dyDescent="0.15">
      <c r="B44" s="501"/>
      <c r="C44" s="466"/>
      <c r="D44" s="97"/>
      <c r="E44" s="528" t="s">
        <v>167</v>
      </c>
      <c r="F44" s="529"/>
      <c r="G44" s="529"/>
      <c r="H44" s="529"/>
      <c r="I44" s="529"/>
      <c r="J44" s="529"/>
      <c r="K44" s="529"/>
      <c r="L44" s="529"/>
      <c r="M44" s="515"/>
      <c r="N44" s="530"/>
      <c r="O44" s="535"/>
      <c r="P44" s="536"/>
      <c r="Q44" s="537"/>
      <c r="R44" s="98" t="s">
        <v>11</v>
      </c>
      <c r="S44" s="531" t="s">
        <v>160</v>
      </c>
      <c r="T44" s="531"/>
      <c r="U44" s="99" t="s">
        <v>11</v>
      </c>
      <c r="V44" s="531" t="s">
        <v>161</v>
      </c>
      <c r="W44" s="531"/>
      <c r="X44" s="99" t="s">
        <v>11</v>
      </c>
      <c r="Y44" s="531" t="s">
        <v>162</v>
      </c>
      <c r="Z44" s="532"/>
      <c r="AA44" s="525"/>
      <c r="AB44" s="526"/>
      <c r="AC44" s="526"/>
      <c r="AD44" s="527"/>
      <c r="AE44" s="525"/>
      <c r="AF44" s="526"/>
      <c r="AG44" s="526"/>
      <c r="AH44" s="527"/>
      <c r="AI44" s="98" t="s">
        <v>11</v>
      </c>
      <c r="AJ44" s="531" t="s">
        <v>163</v>
      </c>
      <c r="AK44" s="532"/>
    </row>
    <row r="45" spans="1:37" ht="14.25" customHeight="1" x14ac:dyDescent="0.15">
      <c r="B45" s="501"/>
      <c r="C45" s="466"/>
      <c r="D45" s="97"/>
      <c r="E45" s="533" t="s">
        <v>168</v>
      </c>
      <c r="F45" s="534"/>
      <c r="G45" s="534"/>
      <c r="H45" s="534"/>
      <c r="I45" s="534"/>
      <c r="J45" s="534"/>
      <c r="K45" s="534"/>
      <c r="L45" s="534"/>
      <c r="M45" s="515"/>
      <c r="N45" s="530"/>
      <c r="O45" s="535"/>
      <c r="P45" s="536"/>
      <c r="Q45" s="537"/>
      <c r="R45" s="98" t="s">
        <v>11</v>
      </c>
      <c r="S45" s="531" t="s">
        <v>160</v>
      </c>
      <c r="T45" s="531"/>
      <c r="U45" s="99" t="s">
        <v>11</v>
      </c>
      <c r="V45" s="531" t="s">
        <v>161</v>
      </c>
      <c r="W45" s="531"/>
      <c r="X45" s="99" t="s">
        <v>11</v>
      </c>
      <c r="Y45" s="531" t="s">
        <v>162</v>
      </c>
      <c r="Z45" s="532"/>
      <c r="AA45" s="525"/>
      <c r="AB45" s="526"/>
      <c r="AC45" s="526"/>
      <c r="AD45" s="527"/>
      <c r="AE45" s="525"/>
      <c r="AF45" s="526"/>
      <c r="AG45" s="526"/>
      <c r="AH45" s="527"/>
      <c r="AI45" s="98" t="s">
        <v>11</v>
      </c>
      <c r="AJ45" s="531" t="s">
        <v>163</v>
      </c>
      <c r="AK45" s="532"/>
    </row>
    <row r="46" spans="1:37" ht="14.25" customHeight="1" x14ac:dyDescent="0.15">
      <c r="B46" s="501"/>
      <c r="C46" s="466"/>
      <c r="D46" s="97"/>
      <c r="E46" s="544" t="s">
        <v>169</v>
      </c>
      <c r="F46" s="545"/>
      <c r="G46" s="545"/>
      <c r="H46" s="545"/>
      <c r="I46" s="545"/>
      <c r="J46" s="545"/>
      <c r="K46" s="545"/>
      <c r="L46" s="545"/>
      <c r="M46" s="515"/>
      <c r="N46" s="530"/>
      <c r="O46" s="535"/>
      <c r="P46" s="536"/>
      <c r="Q46" s="537"/>
      <c r="R46" s="98" t="s">
        <v>11</v>
      </c>
      <c r="S46" s="531" t="s">
        <v>160</v>
      </c>
      <c r="T46" s="531"/>
      <c r="U46" s="99" t="s">
        <v>11</v>
      </c>
      <c r="V46" s="531" t="s">
        <v>161</v>
      </c>
      <c r="W46" s="531"/>
      <c r="X46" s="99" t="s">
        <v>11</v>
      </c>
      <c r="Y46" s="531" t="s">
        <v>162</v>
      </c>
      <c r="Z46" s="532"/>
      <c r="AA46" s="525"/>
      <c r="AB46" s="526"/>
      <c r="AC46" s="526"/>
      <c r="AD46" s="527"/>
      <c r="AE46" s="525"/>
      <c r="AF46" s="526"/>
      <c r="AG46" s="526"/>
      <c r="AH46" s="527"/>
      <c r="AI46" s="98" t="s">
        <v>11</v>
      </c>
      <c r="AJ46" s="531" t="s">
        <v>163</v>
      </c>
      <c r="AK46" s="532"/>
    </row>
    <row r="47" spans="1:37" ht="14.25" customHeight="1" x14ac:dyDescent="0.15">
      <c r="B47" s="501"/>
      <c r="C47" s="466"/>
      <c r="D47" s="100"/>
      <c r="E47" s="544" t="s">
        <v>170</v>
      </c>
      <c r="F47" s="546"/>
      <c r="G47" s="546"/>
      <c r="H47" s="546"/>
      <c r="I47" s="546"/>
      <c r="J47" s="546"/>
      <c r="K47" s="546"/>
      <c r="L47" s="546"/>
      <c r="M47" s="515"/>
      <c r="N47" s="530"/>
      <c r="O47" s="535"/>
      <c r="P47" s="536"/>
      <c r="Q47" s="537"/>
      <c r="R47" s="98" t="s">
        <v>11</v>
      </c>
      <c r="S47" s="531" t="s">
        <v>160</v>
      </c>
      <c r="T47" s="531"/>
      <c r="U47" s="99" t="s">
        <v>11</v>
      </c>
      <c r="V47" s="531" t="s">
        <v>161</v>
      </c>
      <c r="W47" s="531"/>
      <c r="X47" s="99" t="s">
        <v>11</v>
      </c>
      <c r="Y47" s="531" t="s">
        <v>162</v>
      </c>
      <c r="Z47" s="532"/>
      <c r="AA47" s="525"/>
      <c r="AB47" s="526"/>
      <c r="AC47" s="526"/>
      <c r="AD47" s="527"/>
      <c r="AE47" s="525"/>
      <c r="AF47" s="526"/>
      <c r="AG47" s="526"/>
      <c r="AH47" s="527"/>
      <c r="AI47" s="98" t="s">
        <v>11</v>
      </c>
      <c r="AJ47" s="531" t="s">
        <v>163</v>
      </c>
      <c r="AK47" s="532"/>
    </row>
    <row r="48" spans="1:37" ht="14.25" customHeight="1" x14ac:dyDescent="0.15">
      <c r="B48" s="501"/>
      <c r="C48" s="466"/>
      <c r="D48" s="100"/>
      <c r="E48" s="549" t="s">
        <v>171</v>
      </c>
      <c r="F48" s="550"/>
      <c r="G48" s="550"/>
      <c r="H48" s="550"/>
      <c r="I48" s="550"/>
      <c r="J48" s="550"/>
      <c r="K48" s="550"/>
      <c r="L48" s="550"/>
      <c r="M48" s="515"/>
      <c r="N48" s="530"/>
      <c r="O48" s="535"/>
      <c r="P48" s="536"/>
      <c r="Q48" s="537"/>
      <c r="R48" s="98" t="s">
        <v>11</v>
      </c>
      <c r="S48" s="531" t="s">
        <v>160</v>
      </c>
      <c r="T48" s="531"/>
      <c r="U48" s="99" t="s">
        <v>11</v>
      </c>
      <c r="V48" s="531" t="s">
        <v>161</v>
      </c>
      <c r="W48" s="531"/>
      <c r="X48" s="99" t="s">
        <v>11</v>
      </c>
      <c r="Y48" s="531" t="s">
        <v>162</v>
      </c>
      <c r="Z48" s="532"/>
      <c r="AA48" s="525"/>
      <c r="AB48" s="526"/>
      <c r="AC48" s="526"/>
      <c r="AD48" s="527"/>
      <c r="AE48" s="525"/>
      <c r="AF48" s="526"/>
      <c r="AG48" s="526"/>
      <c r="AH48" s="527"/>
      <c r="AI48" s="98" t="s">
        <v>11</v>
      </c>
      <c r="AJ48" s="531" t="s">
        <v>163</v>
      </c>
      <c r="AK48" s="532"/>
    </row>
    <row r="49" spans="2:37" ht="14.25" customHeight="1" thickBot="1" x14ac:dyDescent="0.2">
      <c r="B49" s="501"/>
      <c r="C49" s="466"/>
      <c r="D49" s="100"/>
      <c r="E49" s="547" t="s">
        <v>172</v>
      </c>
      <c r="F49" s="548"/>
      <c r="G49" s="548"/>
      <c r="H49" s="548"/>
      <c r="I49" s="548"/>
      <c r="J49" s="548"/>
      <c r="K49" s="548"/>
      <c r="L49" s="548"/>
      <c r="M49" s="515"/>
      <c r="N49" s="530"/>
      <c r="O49" s="535"/>
      <c r="P49" s="536"/>
      <c r="Q49" s="537"/>
      <c r="R49" s="98" t="s">
        <v>11</v>
      </c>
      <c r="S49" s="531" t="s">
        <v>160</v>
      </c>
      <c r="T49" s="531"/>
      <c r="U49" s="99" t="s">
        <v>11</v>
      </c>
      <c r="V49" s="531" t="s">
        <v>161</v>
      </c>
      <c r="W49" s="531"/>
      <c r="X49" s="99" t="s">
        <v>11</v>
      </c>
      <c r="Y49" s="531" t="s">
        <v>162</v>
      </c>
      <c r="Z49" s="532"/>
      <c r="AA49" s="525"/>
      <c r="AB49" s="526"/>
      <c r="AC49" s="526"/>
      <c r="AD49" s="527"/>
      <c r="AE49" s="525"/>
      <c r="AF49" s="526"/>
      <c r="AG49" s="526"/>
      <c r="AH49" s="527"/>
      <c r="AI49" s="98" t="s">
        <v>11</v>
      </c>
      <c r="AJ49" s="531" t="s">
        <v>163</v>
      </c>
      <c r="AK49" s="532"/>
    </row>
    <row r="50" spans="2:37" ht="14.25" customHeight="1" thickTop="1" x14ac:dyDescent="0.15">
      <c r="B50" s="501"/>
      <c r="C50" s="466"/>
      <c r="D50" s="101"/>
      <c r="E50" s="551" t="s">
        <v>173</v>
      </c>
      <c r="F50" s="551"/>
      <c r="G50" s="551"/>
      <c r="H50" s="551"/>
      <c r="I50" s="551"/>
      <c r="J50" s="551"/>
      <c r="K50" s="551"/>
      <c r="L50" s="551"/>
      <c r="M50" s="515"/>
      <c r="N50" s="530"/>
      <c r="O50" s="535"/>
      <c r="P50" s="536"/>
      <c r="Q50" s="537"/>
      <c r="R50" s="98" t="s">
        <v>11</v>
      </c>
      <c r="S50" s="531" t="s">
        <v>160</v>
      </c>
      <c r="T50" s="531"/>
      <c r="U50" s="99" t="s">
        <v>11</v>
      </c>
      <c r="V50" s="531" t="s">
        <v>161</v>
      </c>
      <c r="W50" s="531"/>
      <c r="X50" s="99" t="s">
        <v>11</v>
      </c>
      <c r="Y50" s="531" t="s">
        <v>162</v>
      </c>
      <c r="Z50" s="532"/>
      <c r="AA50" s="525"/>
      <c r="AB50" s="526"/>
      <c r="AC50" s="526"/>
      <c r="AD50" s="527"/>
      <c r="AE50" s="525"/>
      <c r="AF50" s="526"/>
      <c r="AG50" s="526"/>
      <c r="AH50" s="527"/>
      <c r="AI50" s="98" t="s">
        <v>11</v>
      </c>
      <c r="AJ50" s="531" t="s">
        <v>163</v>
      </c>
      <c r="AK50" s="532"/>
    </row>
    <row r="51" spans="2:37" ht="14.25" customHeight="1" x14ac:dyDescent="0.15">
      <c r="B51" s="501"/>
      <c r="C51" s="466"/>
      <c r="D51" s="97"/>
      <c r="E51" s="533" t="s">
        <v>174</v>
      </c>
      <c r="F51" s="534"/>
      <c r="G51" s="534"/>
      <c r="H51" s="534"/>
      <c r="I51" s="534"/>
      <c r="J51" s="534"/>
      <c r="K51" s="534"/>
      <c r="L51" s="534"/>
      <c r="M51" s="515"/>
      <c r="N51" s="530"/>
      <c r="O51" s="535"/>
      <c r="P51" s="536"/>
      <c r="Q51" s="537"/>
      <c r="R51" s="98" t="s">
        <v>11</v>
      </c>
      <c r="S51" s="531" t="s">
        <v>160</v>
      </c>
      <c r="T51" s="531"/>
      <c r="U51" s="99" t="s">
        <v>11</v>
      </c>
      <c r="V51" s="531" t="s">
        <v>161</v>
      </c>
      <c r="W51" s="531"/>
      <c r="X51" s="99" t="s">
        <v>11</v>
      </c>
      <c r="Y51" s="531" t="s">
        <v>162</v>
      </c>
      <c r="Z51" s="532"/>
      <c r="AA51" s="525"/>
      <c r="AB51" s="526"/>
      <c r="AC51" s="526"/>
      <c r="AD51" s="527"/>
      <c r="AE51" s="525"/>
      <c r="AF51" s="526"/>
      <c r="AG51" s="526"/>
      <c r="AH51" s="527"/>
      <c r="AI51" s="98" t="s">
        <v>11</v>
      </c>
      <c r="AJ51" s="531" t="s">
        <v>163</v>
      </c>
      <c r="AK51" s="532"/>
    </row>
    <row r="52" spans="2:37" ht="14.25" customHeight="1" x14ac:dyDescent="0.15">
      <c r="B52" s="501"/>
      <c r="C52" s="467"/>
      <c r="D52" s="97"/>
      <c r="E52" s="533" t="s">
        <v>175</v>
      </c>
      <c r="F52" s="534"/>
      <c r="G52" s="534"/>
      <c r="H52" s="534"/>
      <c r="I52" s="534"/>
      <c r="J52" s="534"/>
      <c r="K52" s="534"/>
      <c r="L52" s="534"/>
      <c r="M52" s="515"/>
      <c r="N52" s="530"/>
      <c r="O52" s="535"/>
      <c r="P52" s="536"/>
      <c r="Q52" s="537"/>
      <c r="R52" s="98" t="s">
        <v>11</v>
      </c>
      <c r="S52" s="531" t="s">
        <v>160</v>
      </c>
      <c r="T52" s="531"/>
      <c r="U52" s="99" t="s">
        <v>11</v>
      </c>
      <c r="V52" s="531" t="s">
        <v>161</v>
      </c>
      <c r="W52" s="531"/>
      <c r="X52" s="99" t="s">
        <v>11</v>
      </c>
      <c r="Y52" s="531" t="s">
        <v>162</v>
      </c>
      <c r="Z52" s="532"/>
      <c r="AA52" s="525"/>
      <c r="AB52" s="526"/>
      <c r="AC52" s="526"/>
      <c r="AD52" s="527"/>
      <c r="AE52" s="525"/>
      <c r="AF52" s="526"/>
      <c r="AG52" s="526"/>
      <c r="AH52" s="527"/>
      <c r="AI52" s="98" t="s">
        <v>11</v>
      </c>
      <c r="AJ52" s="531" t="s">
        <v>163</v>
      </c>
      <c r="AK52" s="532"/>
    </row>
    <row r="53" spans="2:37" ht="14.25" customHeight="1" x14ac:dyDescent="0.15">
      <c r="B53" s="102"/>
      <c r="C53" s="495" t="s">
        <v>176</v>
      </c>
      <c r="D53" s="496"/>
      <c r="E53" s="496"/>
      <c r="F53" s="496"/>
      <c r="G53" s="496"/>
      <c r="H53" s="496"/>
      <c r="I53" s="496"/>
      <c r="J53" s="496"/>
      <c r="K53" s="496"/>
      <c r="L53" s="496"/>
      <c r="M53" s="515"/>
      <c r="N53" s="530"/>
      <c r="O53" s="535"/>
      <c r="P53" s="536"/>
      <c r="Q53" s="537"/>
      <c r="R53" s="98" t="s">
        <v>11</v>
      </c>
      <c r="S53" s="531" t="s">
        <v>160</v>
      </c>
      <c r="T53" s="531"/>
      <c r="U53" s="99" t="s">
        <v>11</v>
      </c>
      <c r="V53" s="531" t="s">
        <v>161</v>
      </c>
      <c r="W53" s="531"/>
      <c r="X53" s="99" t="s">
        <v>11</v>
      </c>
      <c r="Y53" s="531" t="s">
        <v>162</v>
      </c>
      <c r="Z53" s="532"/>
      <c r="AA53" s="525"/>
      <c r="AB53" s="526"/>
      <c r="AC53" s="526"/>
      <c r="AD53" s="527"/>
      <c r="AE53" s="525"/>
      <c r="AF53" s="526"/>
      <c r="AG53" s="526"/>
      <c r="AH53" s="527"/>
      <c r="AI53" s="552"/>
      <c r="AJ53" s="553"/>
      <c r="AK53" s="554"/>
    </row>
    <row r="54" spans="2:37" ht="14.25" customHeight="1" x14ac:dyDescent="0.15">
      <c r="B54" s="102"/>
      <c r="C54" s="495" t="s">
        <v>177</v>
      </c>
      <c r="D54" s="496"/>
      <c r="E54" s="496"/>
      <c r="F54" s="496"/>
      <c r="G54" s="496"/>
      <c r="H54" s="496"/>
      <c r="I54" s="496"/>
      <c r="J54" s="496"/>
      <c r="K54" s="496"/>
      <c r="L54" s="496"/>
      <c r="M54" s="515"/>
      <c r="N54" s="530"/>
      <c r="O54" s="535"/>
      <c r="P54" s="536"/>
      <c r="Q54" s="537"/>
      <c r="R54" s="98" t="s">
        <v>11</v>
      </c>
      <c r="S54" s="531" t="s">
        <v>160</v>
      </c>
      <c r="T54" s="531"/>
      <c r="U54" s="99" t="s">
        <v>11</v>
      </c>
      <c r="V54" s="531" t="s">
        <v>161</v>
      </c>
      <c r="W54" s="531"/>
      <c r="X54" s="99" t="s">
        <v>11</v>
      </c>
      <c r="Y54" s="531" t="s">
        <v>162</v>
      </c>
      <c r="Z54" s="532"/>
      <c r="AA54" s="525"/>
      <c r="AB54" s="526"/>
      <c r="AC54" s="526"/>
      <c r="AD54" s="527"/>
      <c r="AE54" s="525"/>
      <c r="AF54" s="526"/>
      <c r="AG54" s="526"/>
      <c r="AH54" s="527"/>
      <c r="AI54" s="552"/>
      <c r="AJ54" s="553"/>
      <c r="AK54" s="554"/>
    </row>
    <row r="55" spans="2:37" ht="14.25" customHeight="1" x14ac:dyDescent="0.15">
      <c r="B55" s="565" t="s">
        <v>178</v>
      </c>
      <c r="C55" s="544"/>
      <c r="D55" s="544"/>
      <c r="E55" s="544"/>
      <c r="F55" s="544"/>
      <c r="G55" s="544"/>
      <c r="H55" s="544"/>
      <c r="I55" s="544"/>
      <c r="J55" s="544"/>
      <c r="K55" s="566"/>
      <c r="L55" s="103"/>
      <c r="M55" s="104"/>
      <c r="N55" s="104"/>
      <c r="O55" s="104"/>
      <c r="P55" s="104"/>
      <c r="Q55" s="104"/>
      <c r="R55" s="105"/>
      <c r="S55" s="105"/>
      <c r="T55" s="105"/>
      <c r="U55" s="106"/>
      <c r="V55" s="107"/>
      <c r="W55" s="81"/>
      <c r="X55" s="81"/>
      <c r="Y55" s="81"/>
      <c r="Z55" s="81"/>
      <c r="AA55" s="81"/>
      <c r="AB55" s="108"/>
      <c r="AC55" s="108"/>
      <c r="AD55" s="108"/>
      <c r="AJ55" s="96"/>
      <c r="AK55" s="109"/>
    </row>
    <row r="56" spans="2:37" ht="14.25" customHeight="1" x14ac:dyDescent="0.15">
      <c r="B56" s="567" t="s">
        <v>179</v>
      </c>
      <c r="C56" s="567"/>
      <c r="D56" s="567"/>
      <c r="E56" s="567"/>
      <c r="F56" s="567"/>
      <c r="G56" s="567"/>
      <c r="H56" s="567"/>
      <c r="I56" s="567"/>
      <c r="J56" s="567"/>
      <c r="K56" s="568"/>
      <c r="L56" s="569"/>
      <c r="M56" s="570"/>
      <c r="N56" s="570"/>
      <c r="O56" s="570"/>
      <c r="P56" s="570"/>
      <c r="Q56" s="570"/>
      <c r="R56" s="570"/>
      <c r="S56" s="570"/>
      <c r="T56" s="570"/>
      <c r="U56" s="570"/>
      <c r="V56" s="570"/>
      <c r="W56" s="570"/>
      <c r="X56" s="570"/>
      <c r="Y56" s="570"/>
      <c r="Z56" s="570"/>
      <c r="AA56" s="570"/>
      <c r="AB56" s="570"/>
      <c r="AC56" s="570"/>
      <c r="AD56" s="570"/>
      <c r="AE56" s="570"/>
      <c r="AF56" s="570"/>
      <c r="AG56" s="570"/>
      <c r="AH56" s="570"/>
      <c r="AI56" s="570"/>
      <c r="AJ56" s="570"/>
      <c r="AK56" s="571"/>
    </row>
    <row r="57" spans="2:37" ht="14.25" customHeight="1" x14ac:dyDescent="0.15">
      <c r="B57" s="555" t="s">
        <v>180</v>
      </c>
      <c r="C57" s="555"/>
      <c r="D57" s="555"/>
      <c r="E57" s="555"/>
      <c r="F57" s="555"/>
      <c r="G57" s="555"/>
      <c r="H57" s="555"/>
      <c r="I57" s="555"/>
      <c r="J57" s="555"/>
      <c r="K57" s="555"/>
      <c r="L57" s="110"/>
      <c r="M57" s="104"/>
      <c r="N57" s="104"/>
      <c r="O57" s="104"/>
      <c r="P57" s="104"/>
      <c r="Q57" s="104"/>
      <c r="R57" s="105"/>
      <c r="S57" s="105"/>
      <c r="T57" s="105"/>
      <c r="U57" s="106"/>
      <c r="V57" s="107" t="s">
        <v>181</v>
      </c>
      <c r="W57" s="81"/>
      <c r="X57" s="81"/>
      <c r="Y57" s="81"/>
      <c r="Z57" s="81"/>
      <c r="AA57" s="81"/>
      <c r="AB57" s="108"/>
      <c r="AC57" s="108"/>
      <c r="AD57" s="108"/>
      <c r="AJ57" s="96"/>
      <c r="AK57" s="109"/>
    </row>
    <row r="58" spans="2:37" ht="14.25" customHeight="1" x14ac:dyDescent="0.15">
      <c r="B58" s="565" t="s">
        <v>182</v>
      </c>
      <c r="C58" s="544"/>
      <c r="D58" s="544"/>
      <c r="E58" s="544"/>
      <c r="F58" s="544"/>
      <c r="G58" s="544"/>
      <c r="H58" s="544"/>
      <c r="I58" s="544"/>
      <c r="J58" s="544"/>
      <c r="K58" s="544"/>
      <c r="L58" s="484"/>
      <c r="M58" s="485"/>
      <c r="N58" s="485"/>
      <c r="O58" s="485"/>
      <c r="P58" s="485"/>
      <c r="Q58" s="485"/>
      <c r="R58" s="485"/>
      <c r="S58" s="485"/>
      <c r="T58" s="485"/>
      <c r="U58" s="485"/>
      <c r="V58" s="485"/>
      <c r="W58" s="485"/>
      <c r="X58" s="485"/>
      <c r="Y58" s="485"/>
      <c r="Z58" s="485"/>
      <c r="AA58" s="485"/>
      <c r="AB58" s="485"/>
      <c r="AC58" s="485"/>
      <c r="AD58" s="485"/>
      <c r="AE58" s="485"/>
      <c r="AF58" s="485"/>
      <c r="AG58" s="485"/>
      <c r="AH58" s="485"/>
      <c r="AI58" s="485"/>
      <c r="AJ58" s="485"/>
      <c r="AK58" s="572"/>
    </row>
    <row r="59" spans="2:37" ht="14.25" customHeight="1" x14ac:dyDescent="0.15">
      <c r="B59" s="521" t="s">
        <v>183</v>
      </c>
      <c r="C59" s="522"/>
      <c r="D59" s="522"/>
      <c r="E59" s="522"/>
      <c r="F59" s="522"/>
      <c r="G59" s="522"/>
      <c r="H59" s="522"/>
      <c r="I59" s="522"/>
      <c r="J59" s="522"/>
      <c r="K59" s="522"/>
      <c r="L59" s="557"/>
      <c r="M59" s="557"/>
      <c r="N59" s="557"/>
      <c r="O59" s="111"/>
      <c r="P59" s="112"/>
      <c r="Q59" s="113"/>
      <c r="R59" s="113"/>
      <c r="S59" s="113"/>
      <c r="T59" s="113"/>
      <c r="U59" s="105"/>
      <c r="V59" s="107"/>
      <c r="W59" s="81"/>
      <c r="X59" s="81"/>
      <c r="Y59" s="81"/>
      <c r="Z59" s="81"/>
      <c r="AA59" s="81"/>
      <c r="AB59" s="108"/>
      <c r="AC59" s="108"/>
      <c r="AD59" s="108"/>
      <c r="AJ59" s="96"/>
      <c r="AK59" s="109"/>
    </row>
    <row r="60" spans="2:37" ht="14.25" customHeight="1" x14ac:dyDescent="0.15">
      <c r="B60" s="465" t="s">
        <v>184</v>
      </c>
      <c r="C60" s="492" t="s">
        <v>185</v>
      </c>
      <c r="D60" s="493"/>
      <c r="E60" s="493"/>
      <c r="F60" s="493"/>
      <c r="G60" s="493"/>
      <c r="H60" s="493"/>
      <c r="I60" s="493"/>
      <c r="J60" s="493"/>
      <c r="K60" s="493"/>
      <c r="L60" s="493"/>
      <c r="M60" s="493"/>
      <c r="N60" s="493"/>
      <c r="O60" s="493"/>
      <c r="P60" s="493"/>
      <c r="Q60" s="493"/>
      <c r="R60" s="493"/>
      <c r="S60" s="493"/>
      <c r="T60" s="493"/>
      <c r="U60" s="492" t="s">
        <v>186</v>
      </c>
      <c r="V60" s="493"/>
      <c r="W60" s="493"/>
      <c r="X60" s="493"/>
      <c r="Y60" s="493"/>
      <c r="Z60" s="493"/>
      <c r="AA60" s="493"/>
      <c r="AB60" s="493"/>
      <c r="AC60" s="493"/>
      <c r="AD60" s="493"/>
      <c r="AE60" s="493"/>
      <c r="AF60" s="493"/>
      <c r="AG60" s="493"/>
      <c r="AH60" s="493"/>
      <c r="AI60" s="493"/>
      <c r="AJ60" s="493"/>
      <c r="AK60" s="494"/>
    </row>
    <row r="61" spans="2:37" x14ac:dyDescent="0.15">
      <c r="B61" s="466"/>
      <c r="C61" s="513"/>
      <c r="D61" s="558"/>
      <c r="E61" s="558"/>
      <c r="F61" s="558"/>
      <c r="G61" s="558"/>
      <c r="H61" s="558"/>
      <c r="I61" s="558"/>
      <c r="J61" s="558"/>
      <c r="K61" s="558"/>
      <c r="L61" s="558"/>
      <c r="M61" s="558"/>
      <c r="N61" s="558"/>
      <c r="O61" s="558"/>
      <c r="P61" s="558"/>
      <c r="Q61" s="558"/>
      <c r="R61" s="558"/>
      <c r="S61" s="558"/>
      <c r="T61" s="558"/>
      <c r="U61" s="513"/>
      <c r="V61" s="558"/>
      <c r="W61" s="558"/>
      <c r="X61" s="558"/>
      <c r="Y61" s="558"/>
      <c r="Z61" s="558"/>
      <c r="AA61" s="558"/>
      <c r="AB61" s="558"/>
      <c r="AC61" s="558"/>
      <c r="AD61" s="558"/>
      <c r="AE61" s="558"/>
      <c r="AF61" s="558"/>
      <c r="AG61" s="558"/>
      <c r="AH61" s="558"/>
      <c r="AI61" s="558"/>
      <c r="AJ61" s="558"/>
      <c r="AK61" s="562"/>
    </row>
    <row r="62" spans="2:37" x14ac:dyDescent="0.15">
      <c r="B62" s="466"/>
      <c r="C62" s="559"/>
      <c r="D62" s="514"/>
      <c r="E62" s="514"/>
      <c r="F62" s="514"/>
      <c r="G62" s="514"/>
      <c r="H62" s="514"/>
      <c r="I62" s="514"/>
      <c r="J62" s="514"/>
      <c r="K62" s="514"/>
      <c r="L62" s="514"/>
      <c r="M62" s="514"/>
      <c r="N62" s="514"/>
      <c r="O62" s="514"/>
      <c r="P62" s="514"/>
      <c r="Q62" s="514"/>
      <c r="R62" s="514"/>
      <c r="S62" s="514"/>
      <c r="T62" s="514"/>
      <c r="U62" s="559"/>
      <c r="V62" s="514"/>
      <c r="W62" s="514"/>
      <c r="X62" s="514"/>
      <c r="Y62" s="514"/>
      <c r="Z62" s="514"/>
      <c r="AA62" s="514"/>
      <c r="AB62" s="514"/>
      <c r="AC62" s="514"/>
      <c r="AD62" s="514"/>
      <c r="AE62" s="514"/>
      <c r="AF62" s="514"/>
      <c r="AG62" s="514"/>
      <c r="AH62" s="514"/>
      <c r="AI62" s="514"/>
      <c r="AJ62" s="514"/>
      <c r="AK62" s="563"/>
    </row>
    <row r="63" spans="2:37" x14ac:dyDescent="0.15">
      <c r="B63" s="466"/>
      <c r="C63" s="559"/>
      <c r="D63" s="514"/>
      <c r="E63" s="514"/>
      <c r="F63" s="514"/>
      <c r="G63" s="514"/>
      <c r="H63" s="514"/>
      <c r="I63" s="514"/>
      <c r="J63" s="514"/>
      <c r="K63" s="514"/>
      <c r="L63" s="514"/>
      <c r="M63" s="514"/>
      <c r="N63" s="514"/>
      <c r="O63" s="514"/>
      <c r="P63" s="514"/>
      <c r="Q63" s="514"/>
      <c r="R63" s="514"/>
      <c r="S63" s="514"/>
      <c r="T63" s="514"/>
      <c r="U63" s="559"/>
      <c r="V63" s="514"/>
      <c r="W63" s="514"/>
      <c r="X63" s="514"/>
      <c r="Y63" s="514"/>
      <c r="Z63" s="514"/>
      <c r="AA63" s="514"/>
      <c r="AB63" s="514"/>
      <c r="AC63" s="514"/>
      <c r="AD63" s="514"/>
      <c r="AE63" s="514"/>
      <c r="AF63" s="514"/>
      <c r="AG63" s="514"/>
      <c r="AH63" s="514"/>
      <c r="AI63" s="514"/>
      <c r="AJ63" s="514"/>
      <c r="AK63" s="563"/>
    </row>
    <row r="64" spans="2:37" x14ac:dyDescent="0.15">
      <c r="B64" s="467"/>
      <c r="C64" s="560"/>
      <c r="D64" s="561"/>
      <c r="E64" s="561"/>
      <c r="F64" s="561"/>
      <c r="G64" s="561"/>
      <c r="H64" s="561"/>
      <c r="I64" s="561"/>
      <c r="J64" s="561"/>
      <c r="K64" s="561"/>
      <c r="L64" s="561"/>
      <c r="M64" s="561"/>
      <c r="N64" s="561"/>
      <c r="O64" s="561"/>
      <c r="P64" s="561"/>
      <c r="Q64" s="561"/>
      <c r="R64" s="561"/>
      <c r="S64" s="561"/>
      <c r="T64" s="561"/>
      <c r="U64" s="560"/>
      <c r="V64" s="561"/>
      <c r="W64" s="561"/>
      <c r="X64" s="561"/>
      <c r="Y64" s="561"/>
      <c r="Z64" s="561"/>
      <c r="AA64" s="561"/>
      <c r="AB64" s="561"/>
      <c r="AC64" s="561"/>
      <c r="AD64" s="561"/>
      <c r="AE64" s="561"/>
      <c r="AF64" s="561"/>
      <c r="AG64" s="561"/>
      <c r="AH64" s="561"/>
      <c r="AI64" s="561"/>
      <c r="AJ64" s="561"/>
      <c r="AK64" s="564"/>
    </row>
    <row r="65" spans="2:37" ht="14.25" customHeight="1" x14ac:dyDescent="0.15">
      <c r="B65" s="457" t="s">
        <v>187</v>
      </c>
      <c r="C65" s="458"/>
      <c r="D65" s="458"/>
      <c r="E65" s="458"/>
      <c r="F65" s="459"/>
      <c r="G65" s="555" t="s">
        <v>188</v>
      </c>
      <c r="H65" s="555"/>
      <c r="I65" s="555"/>
      <c r="J65" s="555"/>
      <c r="K65" s="555"/>
      <c r="L65" s="555"/>
      <c r="M65" s="555"/>
      <c r="N65" s="555"/>
      <c r="O65" s="555"/>
      <c r="P65" s="555"/>
      <c r="Q65" s="555"/>
      <c r="R65" s="555"/>
      <c r="S65" s="555"/>
      <c r="T65" s="555"/>
      <c r="U65" s="556"/>
      <c r="V65" s="556"/>
      <c r="W65" s="556"/>
      <c r="X65" s="556"/>
      <c r="Y65" s="556"/>
      <c r="Z65" s="556"/>
      <c r="AA65" s="556"/>
      <c r="AB65" s="556"/>
      <c r="AC65" s="556"/>
      <c r="AD65" s="556"/>
      <c r="AE65" s="556"/>
      <c r="AF65" s="556"/>
      <c r="AG65" s="556"/>
      <c r="AH65" s="556"/>
      <c r="AI65" s="556"/>
      <c r="AJ65" s="556"/>
      <c r="AK65" s="556"/>
    </row>
    <row r="67" spans="2:37" x14ac:dyDescent="0.15">
      <c r="B67" s="96" t="s">
        <v>189</v>
      </c>
    </row>
    <row r="68" spans="2:37" x14ac:dyDescent="0.15">
      <c r="B68" s="96" t="s">
        <v>190</v>
      </c>
    </row>
    <row r="69" spans="2:37" x14ac:dyDescent="0.15">
      <c r="B69" s="96" t="s">
        <v>191</v>
      </c>
    </row>
    <row r="70" spans="2:37" x14ac:dyDescent="0.15">
      <c r="B70" s="96" t="s">
        <v>192</v>
      </c>
    </row>
    <row r="71" spans="2:37" x14ac:dyDescent="0.15">
      <c r="B71" s="96" t="s">
        <v>193</v>
      </c>
    </row>
    <row r="72" spans="2:37" x14ac:dyDescent="0.15">
      <c r="B72" s="96" t="s">
        <v>194</v>
      </c>
    </row>
    <row r="73" spans="2:37" x14ac:dyDescent="0.15">
      <c r="B73" s="96" t="s">
        <v>195</v>
      </c>
    </row>
    <row r="74" spans="2:37" x14ac:dyDescent="0.15">
      <c r="B74" s="96"/>
      <c r="E74" s="87" t="s">
        <v>196</v>
      </c>
    </row>
    <row r="75" spans="2:37" x14ac:dyDescent="0.15">
      <c r="B75" s="96" t="s">
        <v>197</v>
      </c>
    </row>
    <row r="76" spans="2:37" x14ac:dyDescent="0.15">
      <c r="B76" s="96" t="s">
        <v>198</v>
      </c>
    </row>
    <row r="77" spans="2:37" x14ac:dyDescent="0.15">
      <c r="E77" s="96" t="s">
        <v>199</v>
      </c>
    </row>
    <row r="88" spans="2:2" ht="12.75" customHeight="1" x14ac:dyDescent="0.15">
      <c r="B88" s="114"/>
    </row>
    <row r="89" spans="2:2" ht="12.75" customHeight="1" x14ac:dyDescent="0.15">
      <c r="B89" s="114" t="s">
        <v>200</v>
      </c>
    </row>
    <row r="90" spans="2:2" ht="12.75" customHeight="1" x14ac:dyDescent="0.15">
      <c r="B90" s="114" t="s">
        <v>201</v>
      </c>
    </row>
    <row r="91" spans="2:2" ht="12.75" customHeight="1" x14ac:dyDescent="0.15">
      <c r="B91" s="114" t="s">
        <v>202</v>
      </c>
    </row>
    <row r="92" spans="2:2" ht="12.75" customHeight="1" x14ac:dyDescent="0.15">
      <c r="B92" s="114" t="s">
        <v>203</v>
      </c>
    </row>
    <row r="93" spans="2:2" ht="12.75" customHeight="1" x14ac:dyDescent="0.15">
      <c r="B93" s="114" t="s">
        <v>204</v>
      </c>
    </row>
    <row r="94" spans="2:2" ht="12.75" customHeight="1" x14ac:dyDescent="0.15">
      <c r="B94" s="114" t="s">
        <v>205</v>
      </c>
    </row>
    <row r="95" spans="2:2" ht="12.75" customHeight="1" x14ac:dyDescent="0.15">
      <c r="B95" s="114" t="s">
        <v>206</v>
      </c>
    </row>
    <row r="96" spans="2:2" ht="12.75" customHeight="1" x14ac:dyDescent="0.15">
      <c r="B96" s="114" t="s">
        <v>207</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115"/>
    </row>
    <row r="180" spans="1:1" x14ac:dyDescent="0.15">
      <c r="A180" s="116"/>
    </row>
    <row r="231" spans="1:1" x14ac:dyDescent="0.15">
      <c r="A231" s="116"/>
    </row>
    <row r="280" spans="1:1" x14ac:dyDescent="0.15">
      <c r="A280" s="116"/>
    </row>
    <row r="307" spans="1:1" x14ac:dyDescent="0.15">
      <c r="A307" s="115"/>
    </row>
    <row r="357" spans="1:1" x14ac:dyDescent="0.15">
      <c r="A357" s="116"/>
    </row>
    <row r="381" spans="1:1" x14ac:dyDescent="0.15">
      <c r="A381" s="115"/>
    </row>
    <row r="409" spans="1:1" x14ac:dyDescent="0.15">
      <c r="A409" s="115"/>
    </row>
    <row r="437" spans="1:1" x14ac:dyDescent="0.15">
      <c r="A437" s="115"/>
    </row>
    <row r="461" spans="1:1" x14ac:dyDescent="0.15">
      <c r="A461" s="115"/>
    </row>
    <row r="490" spans="1:1" x14ac:dyDescent="0.15">
      <c r="A490" s="115"/>
    </row>
    <row r="519" spans="1:1" x14ac:dyDescent="0.15">
      <c r="A519" s="115"/>
    </row>
    <row r="568" spans="1:1" x14ac:dyDescent="0.15">
      <c r="A568" s="116"/>
    </row>
    <row r="599" spans="1:1" x14ac:dyDescent="0.15">
      <c r="A599" s="116"/>
    </row>
    <row r="643" spans="1:1" x14ac:dyDescent="0.15">
      <c r="A643" s="116"/>
    </row>
    <row r="679" spans="1:1" x14ac:dyDescent="0.15">
      <c r="A679" s="115"/>
    </row>
    <row r="718" spans="1:1" x14ac:dyDescent="0.15">
      <c r="A718" s="116"/>
    </row>
    <row r="747" spans="1:1" x14ac:dyDescent="0.15">
      <c r="A747" s="116"/>
    </row>
    <row r="786" spans="1:1" x14ac:dyDescent="0.15">
      <c r="A786" s="116"/>
    </row>
    <row r="825" spans="1:1" x14ac:dyDescent="0.15">
      <c r="A825" s="116"/>
    </row>
    <row r="853" spans="1:1" x14ac:dyDescent="0.15">
      <c r="A853" s="116"/>
    </row>
    <row r="893" spans="1:1" x14ac:dyDescent="0.15">
      <c r="A893" s="116"/>
    </row>
    <row r="933" spans="1:1" x14ac:dyDescent="0.15">
      <c r="A933" s="116"/>
    </row>
    <row r="962" spans="1:1" x14ac:dyDescent="0.15">
      <c r="A962" s="116"/>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3"/>
  <dataValidations count="2">
    <dataValidation type="list" allowBlank="1" showInputMessage="1" showErrorMessage="1" sqref="M40:N54">
      <formula1>"○"</formula1>
    </dataValidation>
    <dataValidation type="list" allowBlank="1" showInputMessage="1" showErrorMessage="1" sqref="R40:R54 U40:U54 X40:X54 AI40:AI52">
      <formula1>"□,■"</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workbookViewId="0">
      <selection activeCell="P14" sqref="P14"/>
    </sheetView>
  </sheetViews>
  <sheetFormatPr defaultColWidth="4" defaultRowHeight="13.5" x14ac:dyDescent="0.4"/>
  <cols>
    <col min="1" max="1" width="2.125" style="81" customWidth="1"/>
    <col min="2" max="2" width="2.375" style="81" customWidth="1"/>
    <col min="3" max="8" width="4" style="81"/>
    <col min="9" max="20" width="4.625" style="81" customWidth="1"/>
    <col min="21" max="21" width="2.375" style="81" customWidth="1"/>
    <col min="22" max="24" width="3.25" style="81" customWidth="1"/>
    <col min="25" max="25" width="2.375" style="81" customWidth="1"/>
    <col min="26" max="26" width="2.125" style="81" customWidth="1"/>
    <col min="27" max="16384" width="4" style="81"/>
  </cols>
  <sheetData>
    <row r="1" spans="2:25" ht="6.75" customHeight="1" x14ac:dyDescent="0.4"/>
    <row r="2" spans="2:25" x14ac:dyDescent="0.4">
      <c r="B2" s="81" t="s">
        <v>208</v>
      </c>
    </row>
    <row r="3" spans="2:25" ht="15.75" customHeight="1" x14ac:dyDescent="0.4">
      <c r="P3" s="83" t="s">
        <v>115</v>
      </c>
      <c r="Q3" s="463"/>
      <c r="R3" s="463"/>
      <c r="S3" s="84" t="s">
        <v>116</v>
      </c>
      <c r="T3" s="463"/>
      <c r="U3" s="463"/>
      <c r="V3" s="84" t="s">
        <v>209</v>
      </c>
      <c r="W3" s="463"/>
      <c r="X3" s="463"/>
      <c r="Y3" s="84" t="s">
        <v>210</v>
      </c>
    </row>
    <row r="4" spans="2:25" ht="6" customHeight="1" x14ac:dyDescent="0.4"/>
    <row r="5" spans="2:25" ht="27.75" customHeight="1" x14ac:dyDescent="0.4">
      <c r="B5" s="573" t="s">
        <v>211</v>
      </c>
      <c r="C5" s="463"/>
      <c r="D5" s="463"/>
      <c r="E5" s="463"/>
      <c r="F5" s="463"/>
      <c r="G5" s="463"/>
      <c r="H5" s="463"/>
      <c r="I5" s="463"/>
      <c r="J5" s="463"/>
      <c r="K5" s="463"/>
      <c r="L5" s="463"/>
      <c r="M5" s="463"/>
      <c r="N5" s="463"/>
      <c r="O5" s="463"/>
      <c r="P5" s="463"/>
      <c r="Q5" s="463"/>
      <c r="R5" s="463"/>
      <c r="S5" s="463"/>
      <c r="T5" s="463"/>
      <c r="U5" s="463"/>
      <c r="V5" s="463"/>
      <c r="W5" s="463"/>
      <c r="X5" s="463"/>
      <c r="Y5" s="463"/>
    </row>
    <row r="6" spans="2:25" ht="5.25" customHeight="1" x14ac:dyDescent="0.4"/>
    <row r="7" spans="2:25" ht="23.25" customHeight="1" x14ac:dyDescent="0.4">
      <c r="B7" s="460" t="s">
        <v>212</v>
      </c>
      <c r="C7" s="461"/>
      <c r="D7" s="461"/>
      <c r="E7" s="461"/>
      <c r="F7" s="462"/>
      <c r="G7" s="568"/>
      <c r="H7" s="574"/>
      <c r="I7" s="574"/>
      <c r="J7" s="574"/>
      <c r="K7" s="574"/>
      <c r="L7" s="574"/>
      <c r="M7" s="574"/>
      <c r="N7" s="574"/>
      <c r="O7" s="574"/>
      <c r="P7" s="574"/>
      <c r="Q7" s="574"/>
      <c r="R7" s="574"/>
      <c r="S7" s="574"/>
      <c r="T7" s="574"/>
      <c r="U7" s="574"/>
      <c r="V7" s="574"/>
      <c r="W7" s="574"/>
      <c r="X7" s="574"/>
      <c r="Y7" s="575"/>
    </row>
    <row r="8" spans="2:25" ht="23.25" customHeight="1" x14ac:dyDescent="0.4">
      <c r="B8" s="460" t="s">
        <v>213</v>
      </c>
      <c r="C8" s="461"/>
      <c r="D8" s="461"/>
      <c r="E8" s="461"/>
      <c r="F8" s="462"/>
      <c r="G8" s="117" t="s">
        <v>11</v>
      </c>
      <c r="H8" s="118" t="s">
        <v>214</v>
      </c>
      <c r="I8" s="118"/>
      <c r="J8" s="118"/>
      <c r="K8" s="118"/>
      <c r="L8" s="84" t="s">
        <v>11</v>
      </c>
      <c r="M8" s="118" t="s">
        <v>215</v>
      </c>
      <c r="N8" s="118"/>
      <c r="O8" s="118"/>
      <c r="P8" s="118"/>
      <c r="Q8" s="84" t="s">
        <v>11</v>
      </c>
      <c r="R8" s="118" t="s">
        <v>216</v>
      </c>
      <c r="S8" s="118"/>
      <c r="T8" s="118"/>
      <c r="U8" s="119"/>
      <c r="V8" s="119"/>
      <c r="W8" s="119"/>
      <c r="X8" s="119"/>
      <c r="Y8" s="120"/>
    </row>
    <row r="9" spans="2:25" ht="23.25" customHeight="1" x14ac:dyDescent="0.4">
      <c r="B9" s="576" t="s">
        <v>217</v>
      </c>
      <c r="C9" s="577"/>
      <c r="D9" s="577"/>
      <c r="E9" s="577"/>
      <c r="F9" s="578"/>
      <c r="G9" s="84" t="s">
        <v>11</v>
      </c>
      <c r="H9" s="121" t="s">
        <v>218</v>
      </c>
      <c r="I9" s="121"/>
      <c r="J9" s="119"/>
      <c r="K9" s="119"/>
      <c r="L9" s="119"/>
      <c r="M9" s="119"/>
      <c r="N9" s="119"/>
      <c r="O9" s="84" t="s">
        <v>11</v>
      </c>
      <c r="P9" s="121" t="s">
        <v>219</v>
      </c>
      <c r="Q9" s="119"/>
      <c r="R9" s="119"/>
      <c r="S9" s="119"/>
      <c r="T9" s="119"/>
      <c r="U9" s="119"/>
      <c r="V9" s="119"/>
      <c r="W9" s="119"/>
      <c r="X9" s="119"/>
      <c r="Y9" s="120"/>
    </row>
    <row r="10" spans="2:25" ht="23.25" customHeight="1" x14ac:dyDescent="0.4">
      <c r="B10" s="579"/>
      <c r="C10" s="463"/>
      <c r="D10" s="463"/>
      <c r="E10" s="463"/>
      <c r="F10" s="580"/>
      <c r="G10" s="84" t="s">
        <v>11</v>
      </c>
      <c r="H10" s="81" t="s">
        <v>220</v>
      </c>
      <c r="I10" s="80"/>
      <c r="J10" s="80"/>
      <c r="K10" s="80"/>
      <c r="L10" s="80"/>
      <c r="M10" s="80"/>
      <c r="N10" s="80"/>
      <c r="O10" s="84" t="s">
        <v>11</v>
      </c>
      <c r="P10" s="81" t="s">
        <v>221</v>
      </c>
      <c r="Q10" s="80"/>
      <c r="R10" s="80"/>
      <c r="S10" s="80"/>
      <c r="T10" s="80"/>
      <c r="U10" s="80"/>
      <c r="V10" s="80"/>
      <c r="W10" s="80"/>
      <c r="X10" s="80"/>
      <c r="Y10" s="122"/>
    </row>
    <row r="11" spans="2:25" ht="23.25" customHeight="1" x14ac:dyDescent="0.4">
      <c r="B11" s="518"/>
      <c r="C11" s="519"/>
      <c r="D11" s="519"/>
      <c r="E11" s="519"/>
      <c r="F11" s="520"/>
      <c r="G11" s="123" t="s">
        <v>11</v>
      </c>
      <c r="H11" s="124" t="s">
        <v>222</v>
      </c>
      <c r="I11" s="125"/>
      <c r="J11" s="125"/>
      <c r="K11" s="125"/>
      <c r="L11" s="125"/>
      <c r="M11" s="125"/>
      <c r="N11" s="125"/>
      <c r="O11" s="125"/>
      <c r="P11" s="125"/>
      <c r="Q11" s="125"/>
      <c r="R11" s="125"/>
      <c r="S11" s="125"/>
      <c r="T11" s="125"/>
      <c r="U11" s="125"/>
      <c r="V11" s="125"/>
      <c r="W11" s="125"/>
      <c r="X11" s="125"/>
      <c r="Y11" s="126"/>
    </row>
    <row r="13" spans="2:25" ht="6" customHeight="1" x14ac:dyDescent="0.4">
      <c r="B13" s="127"/>
      <c r="C13" s="121"/>
      <c r="D13" s="121"/>
      <c r="E13" s="121"/>
      <c r="F13" s="121"/>
      <c r="G13" s="121"/>
      <c r="H13" s="121"/>
      <c r="I13" s="121"/>
      <c r="J13" s="121"/>
      <c r="K13" s="121"/>
      <c r="L13" s="121"/>
      <c r="M13" s="121"/>
      <c r="N13" s="121"/>
      <c r="O13" s="121"/>
      <c r="P13" s="121"/>
      <c r="Q13" s="121"/>
      <c r="R13" s="121"/>
      <c r="S13" s="121"/>
      <c r="T13" s="121"/>
      <c r="U13" s="127"/>
      <c r="V13" s="121"/>
      <c r="W13" s="121"/>
      <c r="X13" s="121"/>
      <c r="Y13" s="128"/>
    </row>
    <row r="14" spans="2:25" x14ac:dyDescent="0.4">
      <c r="B14" s="107" t="s">
        <v>223</v>
      </c>
      <c r="U14" s="107"/>
      <c r="V14" s="129" t="s">
        <v>224</v>
      </c>
      <c r="W14" s="129" t="s">
        <v>225</v>
      </c>
      <c r="X14" s="129" t="s">
        <v>226</v>
      </c>
      <c r="Y14" s="130"/>
    </row>
    <row r="15" spans="2:25" ht="6.75" customHeight="1" x14ac:dyDescent="0.4">
      <c r="B15" s="107"/>
      <c r="U15" s="107"/>
      <c r="Y15" s="130"/>
    </row>
    <row r="16" spans="2:25" ht="18" customHeight="1" x14ac:dyDescent="0.4">
      <c r="B16" s="107"/>
      <c r="C16" s="81" t="s">
        <v>227</v>
      </c>
      <c r="U16" s="82"/>
      <c r="V16" s="84"/>
      <c r="W16" s="84"/>
      <c r="X16" s="84"/>
      <c r="Y16" s="122"/>
    </row>
    <row r="17" spans="2:25" ht="6.75" customHeight="1" x14ac:dyDescent="0.4">
      <c r="B17" s="107"/>
      <c r="U17" s="131"/>
      <c r="V17" s="84"/>
      <c r="W17" s="84"/>
      <c r="X17" s="84"/>
      <c r="Y17" s="132"/>
    </row>
    <row r="18" spans="2:25" ht="14.25" customHeight="1" x14ac:dyDescent="0.4">
      <c r="B18" s="107"/>
      <c r="C18" s="81" t="s">
        <v>228</v>
      </c>
      <c r="D18" s="460" t="s">
        <v>229</v>
      </c>
      <c r="E18" s="461"/>
      <c r="F18" s="461"/>
      <c r="G18" s="461"/>
      <c r="H18" s="462"/>
      <c r="I18" s="133" t="s">
        <v>230</v>
      </c>
      <c r="J18" s="134"/>
      <c r="K18" s="134"/>
      <c r="L18" s="461"/>
      <c r="M18" s="461"/>
      <c r="N18" s="461"/>
      <c r="O18" s="135" t="s">
        <v>231</v>
      </c>
      <c r="U18" s="131"/>
      <c r="V18" s="84"/>
      <c r="W18" s="84"/>
      <c r="X18" s="84"/>
      <c r="Y18" s="132"/>
    </row>
    <row r="19" spans="2:25" ht="7.5" customHeight="1" x14ac:dyDescent="0.4">
      <c r="B19" s="107"/>
      <c r="U19" s="131"/>
      <c r="V19" s="84"/>
      <c r="W19" s="84"/>
      <c r="X19" s="84"/>
      <c r="Y19" s="132"/>
    </row>
    <row r="20" spans="2:25" ht="18" customHeight="1" x14ac:dyDescent="0.4">
      <c r="B20" s="107"/>
      <c r="C20" s="81" t="s">
        <v>232</v>
      </c>
      <c r="U20" s="131"/>
      <c r="V20" s="84"/>
      <c r="W20" s="84"/>
      <c r="X20" s="84"/>
      <c r="Y20" s="132"/>
    </row>
    <row r="21" spans="2:25" ht="6.75" customHeight="1" x14ac:dyDescent="0.4">
      <c r="B21" s="107"/>
      <c r="U21" s="131"/>
      <c r="V21" s="84"/>
      <c r="W21" s="84"/>
      <c r="X21" s="84"/>
      <c r="Y21" s="132"/>
    </row>
    <row r="22" spans="2:25" ht="14.25" customHeight="1" x14ac:dyDescent="0.4">
      <c r="B22" s="107"/>
      <c r="C22" s="81" t="s">
        <v>228</v>
      </c>
      <c r="D22" s="460" t="s">
        <v>233</v>
      </c>
      <c r="E22" s="461"/>
      <c r="F22" s="461"/>
      <c r="G22" s="461"/>
      <c r="H22" s="462"/>
      <c r="I22" s="133" t="s">
        <v>230</v>
      </c>
      <c r="J22" s="134"/>
      <c r="K22" s="134"/>
      <c r="L22" s="461"/>
      <c r="M22" s="461"/>
      <c r="N22" s="461"/>
      <c r="O22" s="135" t="s">
        <v>231</v>
      </c>
      <c r="U22" s="131"/>
      <c r="V22" s="84"/>
      <c r="W22" s="84"/>
      <c r="X22" s="84"/>
      <c r="Y22" s="132"/>
    </row>
    <row r="23" spans="2:25" ht="7.5" customHeight="1" x14ac:dyDescent="0.4">
      <c r="B23" s="107"/>
      <c r="U23" s="131"/>
      <c r="V23" s="84"/>
      <c r="W23" s="84"/>
      <c r="X23" s="84"/>
      <c r="Y23" s="132"/>
    </row>
    <row r="24" spans="2:25" ht="18" customHeight="1" x14ac:dyDescent="0.4">
      <c r="B24" s="107"/>
      <c r="C24" s="81" t="s">
        <v>234</v>
      </c>
      <c r="U24" s="82"/>
      <c r="V24" s="84" t="s">
        <v>11</v>
      </c>
      <c r="W24" s="84" t="s">
        <v>225</v>
      </c>
      <c r="X24" s="84" t="s">
        <v>11</v>
      </c>
      <c r="Y24" s="122"/>
    </row>
    <row r="25" spans="2:25" ht="18" customHeight="1" x14ac:dyDescent="0.4">
      <c r="B25" s="107"/>
      <c r="C25" s="81" t="s">
        <v>235</v>
      </c>
      <c r="U25" s="82"/>
      <c r="V25" s="80"/>
      <c r="W25" s="80"/>
      <c r="X25" s="80"/>
      <c r="Y25" s="122"/>
    </row>
    <row r="26" spans="2:25" ht="18" customHeight="1" x14ac:dyDescent="0.4">
      <c r="B26" s="107"/>
      <c r="C26" s="81" t="s">
        <v>236</v>
      </c>
      <c r="T26" s="81" t="s">
        <v>237</v>
      </c>
      <c r="U26" s="82"/>
      <c r="V26" s="84" t="s">
        <v>11</v>
      </c>
      <c r="W26" s="84" t="s">
        <v>225</v>
      </c>
      <c r="X26" s="84" t="s">
        <v>11</v>
      </c>
      <c r="Y26" s="122"/>
    </row>
    <row r="27" spans="2:25" ht="18" customHeight="1" x14ac:dyDescent="0.4">
      <c r="B27" s="107"/>
      <c r="C27" s="81" t="s">
        <v>238</v>
      </c>
      <c r="U27" s="82"/>
      <c r="V27" s="84" t="s">
        <v>11</v>
      </c>
      <c r="W27" s="84" t="s">
        <v>225</v>
      </c>
      <c r="X27" s="84" t="s">
        <v>11</v>
      </c>
      <c r="Y27" s="122"/>
    </row>
    <row r="28" spans="2:25" ht="18" customHeight="1" x14ac:dyDescent="0.4">
      <c r="B28" s="107"/>
      <c r="C28" s="81" t="s">
        <v>239</v>
      </c>
      <c r="U28" s="82"/>
      <c r="V28" s="80"/>
      <c r="W28" s="80"/>
      <c r="X28" s="80"/>
      <c r="Y28" s="122"/>
    </row>
    <row r="29" spans="2:25" ht="18" customHeight="1" x14ac:dyDescent="0.4">
      <c r="B29" s="107"/>
      <c r="C29" s="81" t="s">
        <v>240</v>
      </c>
      <c r="U29" s="82"/>
      <c r="V29" s="84" t="s">
        <v>11</v>
      </c>
      <c r="W29" s="84" t="s">
        <v>225</v>
      </c>
      <c r="X29" s="84" t="s">
        <v>11</v>
      </c>
      <c r="Y29" s="122"/>
    </row>
    <row r="30" spans="2:25" ht="18" customHeight="1" x14ac:dyDescent="0.4">
      <c r="B30" s="107"/>
      <c r="C30" s="81" t="s">
        <v>241</v>
      </c>
      <c r="U30" s="82"/>
      <c r="V30" s="84" t="s">
        <v>11</v>
      </c>
      <c r="W30" s="84" t="s">
        <v>225</v>
      </c>
      <c r="X30" s="84" t="s">
        <v>11</v>
      </c>
      <c r="Y30" s="122"/>
    </row>
    <row r="31" spans="2:25" ht="18" customHeight="1" x14ac:dyDescent="0.4">
      <c r="B31" s="107"/>
      <c r="C31" s="81" t="s">
        <v>242</v>
      </c>
      <c r="U31" s="82"/>
      <c r="V31" s="80"/>
      <c r="W31" s="80"/>
      <c r="X31" s="80"/>
      <c r="Y31" s="122"/>
    </row>
    <row r="32" spans="2:25" ht="18" customHeight="1" x14ac:dyDescent="0.4">
      <c r="B32" s="107"/>
      <c r="C32" s="81" t="s">
        <v>243</v>
      </c>
      <c r="U32" s="82"/>
      <c r="V32" s="84" t="s">
        <v>11</v>
      </c>
      <c r="W32" s="84" t="s">
        <v>225</v>
      </c>
      <c r="X32" s="84" t="s">
        <v>11</v>
      </c>
      <c r="Y32" s="122"/>
    </row>
    <row r="33" spans="2:25" ht="18" customHeight="1" x14ac:dyDescent="0.4">
      <c r="B33" s="107"/>
      <c r="C33" s="81" t="s">
        <v>244</v>
      </c>
      <c r="U33" s="82"/>
      <c r="V33" s="84"/>
      <c r="W33" s="84"/>
      <c r="X33" s="84"/>
      <c r="Y33" s="122"/>
    </row>
    <row r="34" spans="2:25" ht="18" customHeight="1" x14ac:dyDescent="0.4">
      <c r="B34" s="107"/>
      <c r="C34" s="81" t="s">
        <v>245</v>
      </c>
      <c r="U34" s="82"/>
      <c r="V34" s="84"/>
      <c r="W34" s="84"/>
      <c r="X34" s="84"/>
      <c r="Y34" s="122"/>
    </row>
    <row r="35" spans="2:25" ht="18" customHeight="1" x14ac:dyDescent="0.4">
      <c r="B35" s="107"/>
      <c r="C35" s="81" t="s">
        <v>246</v>
      </c>
      <c r="U35" s="82"/>
      <c r="V35" s="84" t="s">
        <v>11</v>
      </c>
      <c r="W35" s="84" t="s">
        <v>225</v>
      </c>
      <c r="X35" s="84" t="s">
        <v>11</v>
      </c>
      <c r="Y35" s="122"/>
    </row>
    <row r="36" spans="2:25" ht="18" customHeight="1" x14ac:dyDescent="0.4">
      <c r="B36" s="107"/>
      <c r="C36" s="81" t="s">
        <v>247</v>
      </c>
      <c r="U36" s="82"/>
      <c r="V36" s="80"/>
      <c r="W36" s="80"/>
      <c r="X36" s="80"/>
      <c r="Y36" s="122"/>
    </row>
    <row r="37" spans="2:25" ht="18" customHeight="1" x14ac:dyDescent="0.4">
      <c r="B37" s="107"/>
      <c r="D37" s="81" t="s">
        <v>248</v>
      </c>
      <c r="U37" s="82"/>
      <c r="V37" s="84" t="s">
        <v>11</v>
      </c>
      <c r="W37" s="84" t="s">
        <v>225</v>
      </c>
      <c r="X37" s="84" t="s">
        <v>11</v>
      </c>
      <c r="Y37" s="122"/>
    </row>
    <row r="38" spans="2:25" ht="18" customHeight="1" x14ac:dyDescent="0.4">
      <c r="B38" s="107"/>
      <c r="D38" s="81" t="s">
        <v>249</v>
      </c>
      <c r="U38" s="82"/>
      <c r="V38" s="84" t="s">
        <v>11</v>
      </c>
      <c r="W38" s="84" t="s">
        <v>225</v>
      </c>
      <c r="X38" s="84" t="s">
        <v>11</v>
      </c>
      <c r="Y38" s="122"/>
    </row>
    <row r="39" spans="2:25" ht="18" customHeight="1" x14ac:dyDescent="0.4">
      <c r="B39" s="107"/>
      <c r="C39" s="81" t="s">
        <v>250</v>
      </c>
      <c r="U39" s="82"/>
      <c r="V39" s="136"/>
      <c r="W39" s="84" t="s">
        <v>225</v>
      </c>
      <c r="X39" s="136"/>
      <c r="Y39" s="122"/>
    </row>
    <row r="40" spans="2:25" ht="18" customHeight="1" x14ac:dyDescent="0.4">
      <c r="B40" s="107"/>
      <c r="C40" s="81" t="s">
        <v>251</v>
      </c>
      <c r="U40" s="82"/>
      <c r="V40" s="80"/>
      <c r="W40" s="80"/>
      <c r="X40" s="80"/>
      <c r="Y40" s="122"/>
    </row>
    <row r="41" spans="2:25" ht="18" customHeight="1" x14ac:dyDescent="0.4">
      <c r="B41" s="107"/>
      <c r="C41" s="81" t="s">
        <v>252</v>
      </c>
      <c r="U41" s="82"/>
      <c r="V41" s="84" t="s">
        <v>11</v>
      </c>
      <c r="W41" s="84" t="s">
        <v>225</v>
      </c>
      <c r="X41" s="84" t="s">
        <v>11</v>
      </c>
      <c r="Y41" s="122"/>
    </row>
    <row r="42" spans="2:25" ht="18" customHeight="1" x14ac:dyDescent="0.4">
      <c r="B42" s="107"/>
      <c r="C42" s="81" t="s">
        <v>253</v>
      </c>
      <c r="U42" s="131"/>
      <c r="V42" s="84"/>
      <c r="W42" s="84"/>
      <c r="X42" s="84"/>
      <c r="Y42" s="132"/>
    </row>
    <row r="43" spans="2:25" ht="18" customHeight="1" x14ac:dyDescent="0.4">
      <c r="B43" s="107"/>
      <c r="C43" s="81" t="s">
        <v>254</v>
      </c>
      <c r="U43" s="82"/>
      <c r="V43" s="84" t="s">
        <v>11</v>
      </c>
      <c r="W43" s="84" t="s">
        <v>225</v>
      </c>
      <c r="X43" s="84" t="s">
        <v>11</v>
      </c>
      <c r="Y43" s="122"/>
    </row>
    <row r="44" spans="2:25" ht="18" customHeight="1" x14ac:dyDescent="0.4">
      <c r="B44" s="107"/>
      <c r="C44" s="81" t="s">
        <v>255</v>
      </c>
      <c r="U44" s="131"/>
      <c r="V44" s="84"/>
      <c r="W44" s="84"/>
      <c r="X44" s="84"/>
      <c r="Y44" s="132"/>
    </row>
    <row r="45" spans="2:25" ht="18" customHeight="1" x14ac:dyDescent="0.4">
      <c r="B45" s="107"/>
      <c r="C45" s="81" t="s">
        <v>256</v>
      </c>
      <c r="U45" s="131"/>
      <c r="V45" s="84"/>
      <c r="W45" s="84"/>
      <c r="X45" s="84"/>
      <c r="Y45" s="132"/>
    </row>
    <row r="46" spans="2:25" ht="15" customHeight="1" x14ac:dyDescent="0.4">
      <c r="B46" s="107"/>
      <c r="U46" s="107"/>
      <c r="Y46" s="130"/>
    </row>
    <row r="47" spans="2:25" ht="15" customHeight="1" x14ac:dyDescent="0.4">
      <c r="B47" s="107" t="s">
        <v>257</v>
      </c>
      <c r="U47" s="131"/>
      <c r="V47" s="129" t="s">
        <v>224</v>
      </c>
      <c r="W47" s="129" t="s">
        <v>225</v>
      </c>
      <c r="X47" s="129" t="s">
        <v>226</v>
      </c>
      <c r="Y47" s="132"/>
    </row>
    <row r="48" spans="2:25" ht="6.75" customHeight="1" x14ac:dyDescent="0.4">
      <c r="B48" s="107"/>
      <c r="U48" s="131"/>
      <c r="V48" s="84"/>
      <c r="W48" s="84"/>
      <c r="X48" s="84"/>
      <c r="Y48" s="132"/>
    </row>
    <row r="49" spans="2:25" ht="18" customHeight="1" x14ac:dyDescent="0.4">
      <c r="B49" s="107"/>
      <c r="C49" s="81" t="s">
        <v>258</v>
      </c>
      <c r="U49" s="82"/>
      <c r="V49" s="84" t="s">
        <v>11</v>
      </c>
      <c r="W49" s="84" t="s">
        <v>225</v>
      </c>
      <c r="X49" s="84" t="s">
        <v>11</v>
      </c>
      <c r="Y49" s="122"/>
    </row>
    <row r="50" spans="2:25" ht="18" customHeight="1" x14ac:dyDescent="0.4">
      <c r="B50" s="107"/>
      <c r="C50" s="81" t="s">
        <v>259</v>
      </c>
      <c r="U50" s="107"/>
      <c r="Y50" s="130"/>
    </row>
    <row r="51" spans="2:25" ht="18" customHeight="1" x14ac:dyDescent="0.4">
      <c r="B51" s="107"/>
      <c r="C51" s="81" t="s">
        <v>260</v>
      </c>
      <c r="U51" s="82"/>
      <c r="V51" s="84" t="s">
        <v>11</v>
      </c>
      <c r="W51" s="84" t="s">
        <v>225</v>
      </c>
      <c r="X51" s="84" t="s">
        <v>11</v>
      </c>
      <c r="Y51" s="122"/>
    </row>
    <row r="52" spans="2:25" ht="18" customHeight="1" x14ac:dyDescent="0.4">
      <c r="B52" s="107"/>
      <c r="D52" s="480" t="s">
        <v>261</v>
      </c>
      <c r="E52" s="480"/>
      <c r="F52" s="480"/>
      <c r="G52" s="480"/>
      <c r="H52" s="480"/>
      <c r="I52" s="480"/>
      <c r="J52" s="480"/>
      <c r="K52" s="480"/>
      <c r="L52" s="480"/>
      <c r="M52" s="480"/>
      <c r="N52" s="480"/>
      <c r="O52" s="480"/>
      <c r="P52" s="480"/>
      <c r="Q52" s="480"/>
      <c r="R52" s="480"/>
      <c r="S52" s="480"/>
      <c r="T52" s="581"/>
      <c r="U52" s="82"/>
      <c r="V52" s="84"/>
      <c r="W52" s="84"/>
      <c r="X52" s="84"/>
      <c r="Y52" s="122"/>
    </row>
    <row r="53" spans="2:25" ht="18" customHeight="1" x14ac:dyDescent="0.4">
      <c r="B53" s="107"/>
      <c r="D53" s="480" t="s">
        <v>262</v>
      </c>
      <c r="E53" s="480"/>
      <c r="F53" s="480"/>
      <c r="G53" s="480"/>
      <c r="H53" s="480"/>
      <c r="I53" s="480"/>
      <c r="J53" s="480"/>
      <c r="K53" s="480"/>
      <c r="L53" s="480"/>
      <c r="M53" s="480"/>
      <c r="N53" s="480"/>
      <c r="O53" s="480"/>
      <c r="P53" s="480"/>
      <c r="Q53" s="480"/>
      <c r="R53" s="480"/>
      <c r="S53" s="480"/>
      <c r="T53" s="581"/>
      <c r="U53" s="82"/>
      <c r="V53" s="84"/>
      <c r="W53" s="84"/>
      <c r="X53" s="84"/>
      <c r="Y53" s="122"/>
    </row>
    <row r="54" spans="2:25" ht="18" customHeight="1" x14ac:dyDescent="0.4">
      <c r="B54" s="107"/>
      <c r="D54" s="480" t="s">
        <v>263</v>
      </c>
      <c r="E54" s="480"/>
      <c r="F54" s="480"/>
      <c r="G54" s="480"/>
      <c r="H54" s="480"/>
      <c r="I54" s="480"/>
      <c r="J54" s="480"/>
      <c r="K54" s="480"/>
      <c r="L54" s="480"/>
      <c r="M54" s="480"/>
      <c r="N54" s="480"/>
      <c r="O54" s="480"/>
      <c r="P54" s="480"/>
      <c r="Q54" s="480"/>
      <c r="R54" s="480"/>
      <c r="S54" s="480"/>
      <c r="T54" s="581"/>
      <c r="U54" s="82"/>
      <c r="V54" s="84"/>
      <c r="W54" s="84"/>
      <c r="X54" s="84"/>
      <c r="Y54" s="122"/>
    </row>
    <row r="55" spans="2:25" ht="18" customHeight="1" x14ac:dyDescent="0.4">
      <c r="B55" s="107"/>
      <c r="D55" s="480" t="s">
        <v>264</v>
      </c>
      <c r="E55" s="480"/>
      <c r="F55" s="480"/>
      <c r="G55" s="480"/>
      <c r="H55" s="480"/>
      <c r="I55" s="480"/>
      <c r="J55" s="480"/>
      <c r="K55" s="480"/>
      <c r="L55" s="480"/>
      <c r="M55" s="480"/>
      <c r="N55" s="480"/>
      <c r="O55" s="480"/>
      <c r="P55" s="480"/>
      <c r="Q55" s="480"/>
      <c r="R55" s="480"/>
      <c r="S55" s="480"/>
      <c r="T55" s="581"/>
      <c r="U55" s="82"/>
      <c r="V55" s="84"/>
      <c r="W55" s="84"/>
      <c r="X55" s="84"/>
      <c r="Y55" s="122"/>
    </row>
    <row r="56" spans="2:25" ht="18" customHeight="1" x14ac:dyDescent="0.4">
      <c r="B56" s="107"/>
      <c r="D56" s="480" t="s">
        <v>265</v>
      </c>
      <c r="E56" s="480"/>
      <c r="F56" s="480"/>
      <c r="G56" s="480"/>
      <c r="H56" s="480"/>
      <c r="I56" s="480"/>
      <c r="J56" s="480"/>
      <c r="K56" s="480"/>
      <c r="L56" s="480"/>
      <c r="M56" s="480"/>
      <c r="N56" s="480"/>
      <c r="O56" s="480"/>
      <c r="P56" s="480"/>
      <c r="Q56" s="480"/>
      <c r="R56" s="480"/>
      <c r="S56" s="480"/>
      <c r="T56" s="581"/>
      <c r="U56" s="82"/>
      <c r="V56" s="84"/>
      <c r="W56" s="84"/>
      <c r="X56" s="84"/>
      <c r="Y56" s="122"/>
    </row>
    <row r="57" spans="2:25" ht="18" customHeight="1" x14ac:dyDescent="0.4">
      <c r="B57" s="107"/>
      <c r="C57" s="81" t="s">
        <v>266</v>
      </c>
      <c r="U57" s="82"/>
      <c r="V57" s="84" t="s">
        <v>11</v>
      </c>
      <c r="W57" s="84" t="s">
        <v>225</v>
      </c>
      <c r="X57" s="84" t="s">
        <v>11</v>
      </c>
      <c r="Y57" s="122"/>
    </row>
    <row r="58" spans="2:25" ht="8.25" customHeight="1" x14ac:dyDescent="0.4">
      <c r="B58" s="137"/>
      <c r="C58" s="124"/>
      <c r="D58" s="124"/>
      <c r="E58" s="124"/>
      <c r="F58" s="124"/>
      <c r="G58" s="124"/>
      <c r="H58" s="124"/>
      <c r="I58" s="124"/>
      <c r="J58" s="124"/>
      <c r="K58" s="124"/>
      <c r="L58" s="124"/>
      <c r="M58" s="124"/>
      <c r="N58" s="124"/>
      <c r="O58" s="124"/>
      <c r="P58" s="124"/>
      <c r="Q58" s="124"/>
      <c r="R58" s="124"/>
      <c r="S58" s="124"/>
      <c r="T58" s="124"/>
      <c r="U58" s="518"/>
      <c r="V58" s="519"/>
      <c r="W58" s="519"/>
      <c r="X58" s="519"/>
      <c r="Y58" s="520"/>
    </row>
    <row r="59" spans="2:25" x14ac:dyDescent="0.4">
      <c r="B59" s="81" t="s">
        <v>267</v>
      </c>
    </row>
    <row r="60" spans="2:25" ht="14.25" customHeight="1" x14ac:dyDescent="0.4">
      <c r="B60" s="81" t="s">
        <v>268</v>
      </c>
    </row>
    <row r="61" spans="2:25" ht="9" customHeight="1" x14ac:dyDescent="0.4">
      <c r="B61" s="127"/>
      <c r="C61" s="121"/>
      <c r="D61" s="121"/>
      <c r="E61" s="121"/>
      <c r="F61" s="121"/>
      <c r="G61" s="121"/>
      <c r="H61" s="121"/>
      <c r="I61" s="121"/>
      <c r="J61" s="121"/>
      <c r="K61" s="121"/>
      <c r="L61" s="121"/>
      <c r="M61" s="121"/>
      <c r="N61" s="121"/>
      <c r="O61" s="121"/>
      <c r="P61" s="121"/>
      <c r="Q61" s="121"/>
      <c r="R61" s="121"/>
      <c r="S61" s="121"/>
      <c r="T61" s="121"/>
      <c r="U61" s="127"/>
      <c r="V61" s="121"/>
      <c r="W61" s="121"/>
      <c r="X61" s="121"/>
      <c r="Y61" s="128"/>
    </row>
    <row r="62" spans="2:25" x14ac:dyDescent="0.4">
      <c r="B62" s="107" t="s">
        <v>269</v>
      </c>
      <c r="U62" s="107"/>
      <c r="V62" s="129" t="s">
        <v>224</v>
      </c>
      <c r="W62" s="129" t="s">
        <v>225</v>
      </c>
      <c r="X62" s="129" t="s">
        <v>226</v>
      </c>
      <c r="Y62" s="130"/>
    </row>
    <row r="63" spans="2:25" ht="6.75" customHeight="1" x14ac:dyDescent="0.4">
      <c r="B63" s="107"/>
      <c r="U63" s="107"/>
      <c r="Y63" s="130"/>
    </row>
    <row r="64" spans="2:25" ht="18" customHeight="1" x14ac:dyDescent="0.4">
      <c r="B64" s="107"/>
      <c r="C64" s="81" t="s">
        <v>270</v>
      </c>
      <c r="U64" s="82"/>
      <c r="V64" s="84" t="s">
        <v>11</v>
      </c>
      <c r="W64" s="84" t="s">
        <v>225</v>
      </c>
      <c r="X64" s="84" t="s">
        <v>11</v>
      </c>
      <c r="Y64" s="122"/>
    </row>
    <row r="65" spans="2:25" ht="18" customHeight="1" x14ac:dyDescent="0.4">
      <c r="B65" s="107"/>
      <c r="C65" s="81" t="s">
        <v>271</v>
      </c>
      <c r="U65" s="107"/>
      <c r="Y65" s="130"/>
    </row>
    <row r="66" spans="2:25" ht="18" customHeight="1" x14ac:dyDescent="0.4">
      <c r="B66" s="107"/>
      <c r="C66" s="81" t="s">
        <v>272</v>
      </c>
      <c r="U66" s="107"/>
      <c r="Y66" s="130"/>
    </row>
    <row r="67" spans="2:25" ht="6" customHeight="1" x14ac:dyDescent="0.4">
      <c r="B67" s="137"/>
      <c r="C67" s="124"/>
      <c r="D67" s="124"/>
      <c r="E67" s="124"/>
      <c r="F67" s="124"/>
      <c r="G67" s="124"/>
      <c r="H67" s="124"/>
      <c r="I67" s="124"/>
      <c r="J67" s="124"/>
      <c r="K67" s="124"/>
      <c r="L67" s="124"/>
      <c r="M67" s="124"/>
      <c r="N67" s="124"/>
      <c r="O67" s="124"/>
      <c r="P67" s="124"/>
      <c r="Q67" s="124"/>
      <c r="R67" s="124"/>
      <c r="S67" s="124"/>
      <c r="T67" s="124"/>
      <c r="U67" s="137"/>
      <c r="V67" s="124"/>
      <c r="W67" s="124"/>
      <c r="X67" s="124"/>
      <c r="Y67" s="138"/>
    </row>
    <row r="122" spans="3:7" x14ac:dyDescent="0.4">
      <c r="C122" s="124"/>
      <c r="D122" s="124"/>
      <c r="E122" s="124"/>
      <c r="F122" s="124"/>
      <c r="G122" s="124"/>
    </row>
    <row r="123" spans="3:7" x14ac:dyDescent="0.4">
      <c r="C123" s="121"/>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3"/>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80" zoomScaleSheetLayoutView="80" workbookViewId="0">
      <selection activeCell="T23" sqref="T23"/>
    </sheetView>
  </sheetViews>
  <sheetFormatPr defaultColWidth="4" defaultRowHeight="13.5" x14ac:dyDescent="0.4"/>
  <cols>
    <col min="1" max="1" width="2.125" style="81" customWidth="1"/>
    <col min="2" max="2" width="1.625" style="81" customWidth="1"/>
    <col min="3" max="19" width="3.875" style="81" customWidth="1"/>
    <col min="20" max="20" width="7.75" style="81" customWidth="1"/>
    <col min="21" max="25" width="3.25" style="81" customWidth="1"/>
    <col min="26" max="26" width="2.125" style="81" customWidth="1"/>
    <col min="27" max="16384" width="4" style="81"/>
  </cols>
  <sheetData>
    <row r="1" spans="2:25" ht="6.75" customHeight="1" x14ac:dyDescent="0.4"/>
    <row r="2" spans="2:25" x14ac:dyDescent="0.4">
      <c r="B2" s="81" t="s">
        <v>273</v>
      </c>
    </row>
    <row r="3" spans="2:25" ht="15.75" customHeight="1" x14ac:dyDescent="0.4">
      <c r="P3" s="83" t="s">
        <v>115</v>
      </c>
      <c r="Q3" s="463"/>
      <c r="R3" s="463"/>
      <c r="S3" s="84" t="s">
        <v>116</v>
      </c>
      <c r="T3" s="463"/>
      <c r="U3" s="463"/>
      <c r="V3" s="84" t="s">
        <v>209</v>
      </c>
      <c r="W3" s="463"/>
      <c r="X3" s="463"/>
      <c r="Y3" s="84" t="s">
        <v>210</v>
      </c>
    </row>
    <row r="4" spans="2:25" ht="10.5" customHeight="1" x14ac:dyDescent="0.4"/>
    <row r="5" spans="2:25" ht="27.75" customHeight="1" x14ac:dyDescent="0.4">
      <c r="B5" s="573" t="s">
        <v>274</v>
      </c>
      <c r="C5" s="573"/>
      <c r="D5" s="573"/>
      <c r="E5" s="573"/>
      <c r="F5" s="573"/>
      <c r="G5" s="573"/>
      <c r="H5" s="573"/>
      <c r="I5" s="573"/>
      <c r="J5" s="573"/>
      <c r="K5" s="573"/>
      <c r="L5" s="573"/>
      <c r="M5" s="573"/>
      <c r="N5" s="573"/>
      <c r="O5" s="573"/>
      <c r="P5" s="573"/>
      <c r="Q5" s="573"/>
      <c r="R5" s="573"/>
      <c r="S5" s="573"/>
      <c r="T5" s="573"/>
      <c r="U5" s="573"/>
      <c r="V5" s="573"/>
      <c r="W5" s="573"/>
      <c r="X5" s="573"/>
      <c r="Y5" s="573"/>
    </row>
    <row r="7" spans="2:25" ht="23.25" customHeight="1" x14ac:dyDescent="0.4">
      <c r="B7" s="460" t="s">
        <v>275</v>
      </c>
      <c r="C7" s="460"/>
      <c r="D7" s="460"/>
      <c r="E7" s="460"/>
      <c r="F7" s="460"/>
      <c r="G7" s="460"/>
      <c r="H7" s="460"/>
      <c r="I7" s="460"/>
      <c r="J7" s="460"/>
      <c r="K7" s="460"/>
      <c r="L7" s="460"/>
      <c r="M7" s="460"/>
      <c r="N7" s="460"/>
      <c r="O7" s="460"/>
      <c r="P7" s="460"/>
      <c r="Q7" s="460"/>
      <c r="R7" s="460"/>
      <c r="S7" s="460"/>
      <c r="T7" s="460"/>
      <c r="U7" s="460"/>
      <c r="V7" s="460"/>
      <c r="W7" s="460"/>
      <c r="X7" s="460"/>
      <c r="Y7" s="582"/>
    </row>
    <row r="8" spans="2:25" ht="23.25" customHeight="1" x14ac:dyDescent="0.4">
      <c r="B8" s="582" t="s">
        <v>276</v>
      </c>
      <c r="C8" s="582"/>
      <c r="D8" s="582"/>
      <c r="E8" s="582"/>
      <c r="F8" s="582"/>
      <c r="G8" s="582"/>
      <c r="H8" s="582"/>
      <c r="I8" s="583"/>
      <c r="J8" s="583"/>
      <c r="K8" s="583"/>
      <c r="L8" s="583"/>
      <c r="M8" s="583"/>
      <c r="N8" s="583"/>
      <c r="O8" s="583"/>
      <c r="P8" s="583"/>
      <c r="Q8" s="583"/>
      <c r="R8" s="583"/>
      <c r="S8" s="583"/>
      <c r="T8" s="583"/>
      <c r="U8" s="583"/>
      <c r="V8" s="583"/>
      <c r="W8" s="583"/>
      <c r="X8" s="583"/>
      <c r="Y8" s="583"/>
    </row>
    <row r="9" spans="2:25" ht="23.25" customHeight="1" x14ac:dyDescent="0.4">
      <c r="B9" s="582" t="s">
        <v>277</v>
      </c>
      <c r="C9" s="582"/>
      <c r="D9" s="582"/>
      <c r="E9" s="582"/>
      <c r="F9" s="582"/>
      <c r="G9" s="582"/>
      <c r="H9" s="582"/>
      <c r="I9" s="117" t="s">
        <v>11</v>
      </c>
      <c r="J9" s="118" t="s">
        <v>214</v>
      </c>
      <c r="K9" s="118"/>
      <c r="L9" s="118"/>
      <c r="M9" s="118"/>
      <c r="N9" s="139" t="s">
        <v>11</v>
      </c>
      <c r="O9" s="118" t="s">
        <v>215</v>
      </c>
      <c r="P9" s="118"/>
      <c r="Q9" s="118"/>
      <c r="R9" s="118"/>
      <c r="S9" s="139" t="s">
        <v>11</v>
      </c>
      <c r="T9" s="118" t="s">
        <v>216</v>
      </c>
      <c r="U9" s="118"/>
      <c r="V9" s="118"/>
      <c r="W9" s="118"/>
      <c r="X9" s="118"/>
      <c r="Y9" s="140"/>
    </row>
    <row r="11" spans="2:25" ht="6" customHeight="1" x14ac:dyDescent="0.4">
      <c r="B11" s="127"/>
      <c r="C11" s="121"/>
      <c r="D11" s="121"/>
      <c r="E11" s="121"/>
      <c r="F11" s="121"/>
      <c r="G11" s="121"/>
      <c r="H11" s="121"/>
      <c r="I11" s="121"/>
      <c r="J11" s="121"/>
      <c r="K11" s="121"/>
      <c r="L11" s="121"/>
      <c r="M11" s="121"/>
      <c r="N11" s="121"/>
      <c r="O11" s="121"/>
      <c r="P11" s="121"/>
      <c r="Q11" s="121"/>
      <c r="R11" s="121"/>
      <c r="S11" s="121"/>
      <c r="T11" s="121"/>
      <c r="U11" s="127"/>
      <c r="V11" s="121"/>
      <c r="W11" s="121"/>
      <c r="X11" s="121"/>
      <c r="Y11" s="128"/>
    </row>
    <row r="12" spans="2:25" x14ac:dyDescent="0.4">
      <c r="B12" s="107" t="s">
        <v>278</v>
      </c>
      <c r="U12" s="107"/>
      <c r="V12" s="129" t="s">
        <v>224</v>
      </c>
      <c r="W12" s="129" t="s">
        <v>225</v>
      </c>
      <c r="X12" s="129" t="s">
        <v>226</v>
      </c>
      <c r="Y12" s="130"/>
    </row>
    <row r="13" spans="2:25" ht="6" customHeight="1" x14ac:dyDescent="0.4">
      <c r="B13" s="107"/>
      <c r="U13" s="107"/>
      <c r="Y13" s="130"/>
    </row>
    <row r="14" spans="2:25" ht="18" customHeight="1" x14ac:dyDescent="0.4">
      <c r="B14" s="107"/>
      <c r="C14" s="81" t="s">
        <v>279</v>
      </c>
      <c r="U14" s="82"/>
      <c r="V14" s="84" t="s">
        <v>11</v>
      </c>
      <c r="W14" s="84" t="s">
        <v>225</v>
      </c>
      <c r="X14" s="84" t="s">
        <v>11</v>
      </c>
      <c r="Y14" s="122"/>
    </row>
    <row r="15" spans="2:25" ht="18" customHeight="1" x14ac:dyDescent="0.4">
      <c r="B15" s="107"/>
      <c r="C15" s="81" t="s">
        <v>232</v>
      </c>
      <c r="U15" s="82"/>
      <c r="V15" s="80"/>
      <c r="W15" s="80"/>
      <c r="X15" s="80"/>
      <c r="Y15" s="122"/>
    </row>
    <row r="16" spans="2:25" ht="18" customHeight="1" x14ac:dyDescent="0.4">
      <c r="B16" s="107"/>
      <c r="U16" s="82"/>
      <c r="V16" s="80"/>
      <c r="W16" s="80"/>
      <c r="X16" s="80"/>
      <c r="Y16" s="122"/>
    </row>
    <row r="17" spans="2:25" ht="18" customHeight="1" x14ac:dyDescent="0.4">
      <c r="B17" s="107"/>
      <c r="C17" s="81" t="s">
        <v>228</v>
      </c>
      <c r="D17" s="460" t="s">
        <v>233</v>
      </c>
      <c r="E17" s="460"/>
      <c r="F17" s="460"/>
      <c r="G17" s="460"/>
      <c r="H17" s="460"/>
      <c r="I17" s="133" t="s">
        <v>230</v>
      </c>
      <c r="J17" s="134"/>
      <c r="K17" s="134"/>
      <c r="L17" s="461"/>
      <c r="M17" s="461"/>
      <c r="N17" s="461"/>
      <c r="O17" s="135" t="s">
        <v>231</v>
      </c>
      <c r="U17" s="131"/>
      <c r="V17" s="84"/>
      <c r="W17" s="84"/>
      <c r="X17" s="84"/>
      <c r="Y17" s="132"/>
    </row>
    <row r="18" spans="2:25" ht="18" customHeight="1" x14ac:dyDescent="0.4">
      <c r="B18" s="107"/>
      <c r="C18" s="81" t="s">
        <v>228</v>
      </c>
      <c r="D18" s="460" t="s">
        <v>233</v>
      </c>
      <c r="E18" s="460"/>
      <c r="F18" s="460"/>
      <c r="G18" s="460"/>
      <c r="H18" s="460"/>
      <c r="I18" s="133" t="s">
        <v>280</v>
      </c>
      <c r="J18" s="134"/>
      <c r="K18" s="134"/>
      <c r="L18" s="461"/>
      <c r="M18" s="461"/>
      <c r="N18" s="461"/>
      <c r="O18" s="135" t="s">
        <v>231</v>
      </c>
      <c r="U18" s="131"/>
      <c r="V18" s="84"/>
      <c r="W18" s="84"/>
      <c r="X18" s="84"/>
      <c r="Y18" s="132"/>
    </row>
    <row r="19" spans="2:25" ht="18" customHeight="1" x14ac:dyDescent="0.4">
      <c r="B19" s="107"/>
      <c r="D19" s="84"/>
      <c r="E19" s="84"/>
      <c r="F19" s="84"/>
      <c r="G19" s="84"/>
      <c r="H19" s="84"/>
      <c r="O19" s="84"/>
      <c r="U19" s="131"/>
      <c r="V19" s="84"/>
      <c r="W19" s="84"/>
      <c r="X19" s="84"/>
      <c r="Y19" s="132"/>
    </row>
    <row r="20" spans="2:25" ht="18" customHeight="1" x14ac:dyDescent="0.4">
      <c r="B20" s="107"/>
      <c r="C20" s="81" t="s">
        <v>281</v>
      </c>
      <c r="U20" s="82"/>
      <c r="V20" s="84" t="s">
        <v>11</v>
      </c>
      <c r="W20" s="84" t="s">
        <v>225</v>
      </c>
      <c r="X20" s="84" t="s">
        <v>11</v>
      </c>
      <c r="Y20" s="122"/>
    </row>
    <row r="21" spans="2:25" ht="18" customHeight="1" x14ac:dyDescent="0.4">
      <c r="B21" s="107"/>
      <c r="C21" s="81" t="s">
        <v>282</v>
      </c>
      <c r="U21" s="82"/>
      <c r="V21" s="80"/>
      <c r="W21" s="80"/>
      <c r="X21" s="80"/>
      <c r="Y21" s="122"/>
    </row>
    <row r="22" spans="2:25" ht="18" customHeight="1" x14ac:dyDescent="0.4">
      <c r="B22" s="107"/>
      <c r="C22" s="81" t="s">
        <v>283</v>
      </c>
      <c r="T22" s="81" t="s">
        <v>237</v>
      </c>
      <c r="U22" s="82"/>
      <c r="V22" s="84" t="s">
        <v>11</v>
      </c>
      <c r="W22" s="84" t="s">
        <v>225</v>
      </c>
      <c r="X22" s="84" t="s">
        <v>11</v>
      </c>
      <c r="Y22" s="122"/>
    </row>
    <row r="23" spans="2:25" ht="18" customHeight="1" x14ac:dyDescent="0.4">
      <c r="B23" s="107"/>
      <c r="C23" s="81" t="s">
        <v>284</v>
      </c>
      <c r="U23" s="82"/>
      <c r="V23" s="84" t="s">
        <v>11</v>
      </c>
      <c r="W23" s="84" t="s">
        <v>225</v>
      </c>
      <c r="X23" s="84" t="s">
        <v>11</v>
      </c>
      <c r="Y23" s="122"/>
    </row>
    <row r="24" spans="2:25" ht="18" customHeight="1" x14ac:dyDescent="0.4">
      <c r="B24" s="107"/>
      <c r="C24" s="81" t="s">
        <v>285</v>
      </c>
      <c r="U24" s="82"/>
      <c r="V24" s="84" t="s">
        <v>11</v>
      </c>
      <c r="W24" s="84" t="s">
        <v>225</v>
      </c>
      <c r="X24" s="84" t="s">
        <v>11</v>
      </c>
      <c r="Y24" s="122"/>
    </row>
    <row r="25" spans="2:25" ht="18" customHeight="1" x14ac:dyDescent="0.4">
      <c r="B25" s="107"/>
      <c r="C25" s="81" t="s">
        <v>286</v>
      </c>
      <c r="U25" s="82"/>
      <c r="V25" s="80"/>
      <c r="W25" s="80"/>
      <c r="X25" s="80"/>
      <c r="Y25" s="122"/>
    </row>
    <row r="26" spans="2:25" ht="18" customHeight="1" x14ac:dyDescent="0.4">
      <c r="B26" s="107"/>
      <c r="C26" s="81" t="s">
        <v>287</v>
      </c>
      <c r="U26" s="82"/>
      <c r="V26" s="84" t="s">
        <v>11</v>
      </c>
      <c r="W26" s="84" t="s">
        <v>225</v>
      </c>
      <c r="X26" s="84" t="s">
        <v>11</v>
      </c>
      <c r="Y26" s="122"/>
    </row>
    <row r="27" spans="2:25" ht="18" customHeight="1" x14ac:dyDescent="0.4">
      <c r="B27" s="107"/>
      <c r="C27" s="81" t="s">
        <v>244</v>
      </c>
      <c r="U27" s="82"/>
      <c r="V27" s="84"/>
      <c r="W27" s="84"/>
      <c r="X27" s="84"/>
      <c r="Y27" s="122"/>
    </row>
    <row r="28" spans="2:25" ht="18" customHeight="1" x14ac:dyDescent="0.4">
      <c r="B28" s="107"/>
      <c r="C28" s="81" t="s">
        <v>245</v>
      </c>
      <c r="U28" s="82"/>
      <c r="V28" s="84"/>
      <c r="W28" s="84"/>
      <c r="X28" s="84"/>
      <c r="Y28" s="122"/>
    </row>
    <row r="29" spans="2:25" ht="18" customHeight="1" x14ac:dyDescent="0.4">
      <c r="B29" s="107"/>
      <c r="C29" s="81" t="s">
        <v>288</v>
      </c>
      <c r="U29" s="82"/>
      <c r="V29" s="84" t="s">
        <v>11</v>
      </c>
      <c r="W29" s="84" t="s">
        <v>225</v>
      </c>
      <c r="X29" s="84" t="s">
        <v>11</v>
      </c>
      <c r="Y29" s="122"/>
    </row>
    <row r="30" spans="2:25" ht="18" customHeight="1" x14ac:dyDescent="0.4">
      <c r="B30" s="107"/>
      <c r="C30" s="81" t="s">
        <v>289</v>
      </c>
      <c r="U30" s="82"/>
      <c r="V30" s="80"/>
      <c r="W30" s="80"/>
      <c r="X30" s="80"/>
      <c r="Y30" s="122"/>
    </row>
    <row r="31" spans="2:25" ht="18" customHeight="1" x14ac:dyDescent="0.4">
      <c r="B31" s="107"/>
      <c r="D31" s="81" t="s">
        <v>248</v>
      </c>
      <c r="U31" s="82"/>
      <c r="V31" s="84" t="s">
        <v>11</v>
      </c>
      <c r="W31" s="84" t="s">
        <v>225</v>
      </c>
      <c r="X31" s="84" t="s">
        <v>11</v>
      </c>
      <c r="Y31" s="122"/>
    </row>
    <row r="32" spans="2:25" ht="18" customHeight="1" x14ac:dyDescent="0.4">
      <c r="B32" s="107"/>
      <c r="D32" s="81" t="s">
        <v>249</v>
      </c>
      <c r="U32" s="82"/>
      <c r="V32" s="84" t="s">
        <v>11</v>
      </c>
      <c r="W32" s="84" t="s">
        <v>225</v>
      </c>
      <c r="X32" s="84" t="s">
        <v>11</v>
      </c>
      <c r="Y32" s="122"/>
    </row>
    <row r="33" spans="2:25" ht="18" customHeight="1" x14ac:dyDescent="0.4">
      <c r="B33" s="107"/>
      <c r="C33" s="81" t="s">
        <v>290</v>
      </c>
      <c r="U33" s="82"/>
      <c r="V33" s="84" t="s">
        <v>11</v>
      </c>
      <c r="W33" s="84" t="s">
        <v>225</v>
      </c>
      <c r="X33" s="84" t="s">
        <v>11</v>
      </c>
      <c r="Y33" s="122"/>
    </row>
    <row r="34" spans="2:25" ht="18" customHeight="1" x14ac:dyDescent="0.4">
      <c r="B34" s="107"/>
      <c r="C34" s="81" t="s">
        <v>291</v>
      </c>
      <c r="U34" s="82"/>
      <c r="V34" s="80"/>
      <c r="W34" s="80"/>
      <c r="X34" s="80"/>
      <c r="Y34" s="122"/>
    </row>
    <row r="35" spans="2:25" ht="18" customHeight="1" x14ac:dyDescent="0.4">
      <c r="B35" s="107"/>
      <c r="C35" s="81" t="s">
        <v>292</v>
      </c>
      <c r="U35" s="82"/>
      <c r="V35" s="84" t="s">
        <v>11</v>
      </c>
      <c r="W35" s="84" t="s">
        <v>225</v>
      </c>
      <c r="X35" s="84" t="s">
        <v>11</v>
      </c>
      <c r="Y35" s="122"/>
    </row>
    <row r="36" spans="2:25" ht="18" customHeight="1" x14ac:dyDescent="0.4">
      <c r="B36" s="107"/>
      <c r="C36" s="81" t="s">
        <v>293</v>
      </c>
      <c r="U36" s="82"/>
      <c r="V36" s="80"/>
      <c r="W36" s="80"/>
      <c r="X36" s="80"/>
      <c r="Y36" s="122"/>
    </row>
    <row r="37" spans="2:25" ht="18" customHeight="1" x14ac:dyDescent="0.4">
      <c r="B37" s="107"/>
      <c r="C37" s="81" t="s">
        <v>294</v>
      </c>
      <c r="U37" s="82"/>
      <c r="V37" s="84" t="s">
        <v>11</v>
      </c>
      <c r="W37" s="84" t="s">
        <v>225</v>
      </c>
      <c r="X37" s="84" t="s">
        <v>11</v>
      </c>
      <c r="Y37" s="122"/>
    </row>
    <row r="38" spans="2:25" ht="18" customHeight="1" x14ac:dyDescent="0.4">
      <c r="B38" s="107"/>
      <c r="C38" s="81" t="s">
        <v>255</v>
      </c>
      <c r="U38" s="82"/>
      <c r="V38" s="80"/>
      <c r="W38" s="80"/>
      <c r="X38" s="80"/>
      <c r="Y38" s="122"/>
    </row>
    <row r="39" spans="2:25" ht="18" customHeight="1" x14ac:dyDescent="0.4">
      <c r="B39" s="137"/>
      <c r="C39" s="124" t="s">
        <v>295</v>
      </c>
      <c r="D39" s="124"/>
      <c r="E39" s="124"/>
      <c r="F39" s="124"/>
      <c r="G39" s="124"/>
      <c r="H39" s="124"/>
      <c r="I39" s="124"/>
      <c r="J39" s="124"/>
      <c r="K39" s="124"/>
      <c r="L39" s="124"/>
      <c r="M39" s="124"/>
      <c r="N39" s="124"/>
      <c r="O39" s="124"/>
      <c r="P39" s="124"/>
      <c r="Q39" s="124"/>
      <c r="R39" s="124"/>
      <c r="S39" s="124"/>
      <c r="T39" s="124"/>
      <c r="U39" s="141"/>
      <c r="V39" s="125"/>
      <c r="W39" s="125"/>
      <c r="X39" s="125"/>
      <c r="Y39" s="126"/>
    </row>
    <row r="40" spans="2:25" x14ac:dyDescent="0.4">
      <c r="B40" s="81" t="s">
        <v>267</v>
      </c>
    </row>
    <row r="41" spans="2:25" ht="14.25" customHeight="1" x14ac:dyDescent="0.4">
      <c r="B41" s="81" t="s">
        <v>268</v>
      </c>
    </row>
    <row r="43" spans="2:25" ht="14.25" customHeight="1" x14ac:dyDescent="0.4"/>
    <row r="121" spans="3:7" x14ac:dyDescent="0.4">
      <c r="C121" s="124"/>
      <c r="D121" s="124"/>
      <c r="E121" s="124"/>
      <c r="F121" s="124"/>
      <c r="G121" s="124"/>
    </row>
    <row r="122" spans="3:7" x14ac:dyDescent="0.4">
      <c r="C122" s="121"/>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3"/>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F57"/>
  <sheetViews>
    <sheetView showGridLines="0" view="pageBreakPreview" zoomScaleNormal="55" zoomScaleSheetLayoutView="100" workbookViewId="0">
      <selection activeCell="G14" sqref="G14:K14"/>
    </sheetView>
  </sheetViews>
  <sheetFormatPr defaultColWidth="4.5" defaultRowHeight="20.25" customHeight="1" x14ac:dyDescent="0.4"/>
  <cols>
    <col min="1" max="1" width="1.375" style="349" customWidth="1"/>
    <col min="2" max="56" width="5.625" style="349" customWidth="1"/>
    <col min="57" max="16384" width="4.5" style="349"/>
  </cols>
  <sheetData>
    <row r="1" spans="1:57" s="308" customFormat="1" ht="20.25" customHeight="1" x14ac:dyDescent="0.4">
      <c r="A1" s="303"/>
      <c r="B1" s="303"/>
      <c r="C1" s="304" t="s">
        <v>489</v>
      </c>
      <c r="D1" s="304"/>
      <c r="E1" s="303"/>
      <c r="F1" s="303"/>
      <c r="G1" s="305" t="s">
        <v>490</v>
      </c>
      <c r="H1" s="303"/>
      <c r="I1" s="303"/>
      <c r="J1" s="304"/>
      <c r="K1" s="304"/>
      <c r="L1" s="304"/>
      <c r="M1" s="304"/>
      <c r="N1" s="303"/>
      <c r="O1" s="303"/>
      <c r="P1" s="303"/>
      <c r="Q1" s="303"/>
      <c r="R1" s="303"/>
      <c r="S1" s="303"/>
      <c r="T1" s="303"/>
      <c r="U1" s="303"/>
      <c r="V1" s="303"/>
      <c r="W1" s="303"/>
      <c r="X1" s="303"/>
      <c r="Y1" s="303"/>
      <c r="Z1" s="303"/>
      <c r="AA1" s="303"/>
      <c r="AB1" s="303"/>
      <c r="AC1" s="303"/>
      <c r="AD1" s="303"/>
      <c r="AE1" s="303"/>
      <c r="AF1" s="303"/>
      <c r="AG1" s="303"/>
      <c r="AH1" s="303"/>
      <c r="AI1" s="303"/>
      <c r="AJ1" s="303"/>
      <c r="AK1" s="306" t="s">
        <v>491</v>
      </c>
      <c r="AL1" s="306" t="s">
        <v>492</v>
      </c>
      <c r="AM1" s="697" t="s">
        <v>493</v>
      </c>
      <c r="AN1" s="697"/>
      <c r="AO1" s="697"/>
      <c r="AP1" s="697"/>
      <c r="AQ1" s="697"/>
      <c r="AR1" s="697"/>
      <c r="AS1" s="697"/>
      <c r="AT1" s="697"/>
      <c r="AU1" s="697"/>
      <c r="AV1" s="697"/>
      <c r="AW1" s="697"/>
      <c r="AX1" s="697"/>
      <c r="AY1" s="697"/>
      <c r="AZ1" s="697"/>
      <c r="BA1" s="697"/>
      <c r="BB1" s="307" t="s">
        <v>494</v>
      </c>
      <c r="BC1" s="303"/>
      <c r="BD1" s="303"/>
    </row>
    <row r="2" spans="1:57" s="311" customFormat="1" ht="20.25" customHeight="1" x14ac:dyDescent="0.4">
      <c r="A2" s="309"/>
      <c r="B2" s="309"/>
      <c r="C2" s="309"/>
      <c r="D2" s="305"/>
      <c r="E2" s="309"/>
      <c r="F2" s="309"/>
      <c r="G2" s="309"/>
      <c r="H2" s="305"/>
      <c r="I2" s="306"/>
      <c r="J2" s="306"/>
      <c r="K2" s="306"/>
      <c r="L2" s="306"/>
      <c r="M2" s="306"/>
      <c r="N2" s="309"/>
      <c r="O2" s="309"/>
      <c r="P2" s="309"/>
      <c r="Q2" s="309"/>
      <c r="R2" s="309"/>
      <c r="S2" s="309"/>
      <c r="T2" s="306" t="s">
        <v>495</v>
      </c>
      <c r="U2" s="698">
        <v>6</v>
      </c>
      <c r="V2" s="698"/>
      <c r="W2" s="306" t="s">
        <v>492</v>
      </c>
      <c r="X2" s="699">
        <f>IF(U2=0,"",YEAR(DATE(2018+U2,1,1)))</f>
        <v>2024</v>
      </c>
      <c r="Y2" s="699"/>
      <c r="Z2" s="309" t="s">
        <v>496</v>
      </c>
      <c r="AA2" s="309" t="s">
        <v>497</v>
      </c>
      <c r="AB2" s="698">
        <v>4</v>
      </c>
      <c r="AC2" s="698"/>
      <c r="AD2" s="309" t="s">
        <v>498</v>
      </c>
      <c r="AE2" s="309"/>
      <c r="AF2" s="309"/>
      <c r="AG2" s="309"/>
      <c r="AH2" s="309"/>
      <c r="AI2" s="309"/>
      <c r="AJ2" s="307"/>
      <c r="AK2" s="306" t="s">
        <v>499</v>
      </c>
      <c r="AL2" s="306" t="s">
        <v>492</v>
      </c>
      <c r="AM2" s="698"/>
      <c r="AN2" s="698"/>
      <c r="AO2" s="698"/>
      <c r="AP2" s="698"/>
      <c r="AQ2" s="698"/>
      <c r="AR2" s="698"/>
      <c r="AS2" s="698"/>
      <c r="AT2" s="698"/>
      <c r="AU2" s="698"/>
      <c r="AV2" s="698"/>
      <c r="AW2" s="698"/>
      <c r="AX2" s="698"/>
      <c r="AY2" s="698"/>
      <c r="AZ2" s="698"/>
      <c r="BA2" s="698"/>
      <c r="BB2" s="307" t="s">
        <v>494</v>
      </c>
      <c r="BC2" s="306"/>
      <c r="BD2" s="306"/>
      <c r="BE2" s="310"/>
    </row>
    <row r="3" spans="1:57" s="311" customFormat="1" ht="20.25" customHeight="1" x14ac:dyDescent="0.4">
      <c r="A3" s="309"/>
      <c r="B3" s="309"/>
      <c r="C3" s="309"/>
      <c r="D3" s="305"/>
      <c r="E3" s="309"/>
      <c r="F3" s="309"/>
      <c r="G3" s="309"/>
      <c r="H3" s="305"/>
      <c r="I3" s="306"/>
      <c r="J3" s="306"/>
      <c r="K3" s="306"/>
      <c r="L3" s="306"/>
      <c r="M3" s="306"/>
      <c r="N3" s="309"/>
      <c r="O3" s="309"/>
      <c r="P3" s="309"/>
      <c r="Q3" s="309"/>
      <c r="R3" s="309"/>
      <c r="S3" s="309"/>
      <c r="T3" s="312"/>
      <c r="U3" s="313"/>
      <c r="V3" s="313"/>
      <c r="W3" s="314"/>
      <c r="X3" s="313"/>
      <c r="Y3" s="313"/>
      <c r="Z3" s="315"/>
      <c r="AA3" s="315"/>
      <c r="AB3" s="313"/>
      <c r="AC3" s="313"/>
      <c r="AD3" s="316"/>
      <c r="AE3" s="309"/>
      <c r="AF3" s="309"/>
      <c r="AG3" s="309"/>
      <c r="AH3" s="309"/>
      <c r="AI3" s="309"/>
      <c r="AJ3" s="307"/>
      <c r="AK3" s="306"/>
      <c r="AL3" s="306"/>
      <c r="AM3" s="317"/>
      <c r="AN3" s="317"/>
      <c r="AO3" s="317"/>
      <c r="AP3" s="317"/>
      <c r="AQ3" s="317"/>
      <c r="AR3" s="317"/>
      <c r="AS3" s="317"/>
      <c r="AT3" s="317"/>
      <c r="AU3" s="317"/>
      <c r="AV3" s="317"/>
      <c r="AW3" s="317"/>
      <c r="AX3" s="317"/>
      <c r="AY3" s="318" t="s">
        <v>500</v>
      </c>
      <c r="AZ3" s="700" t="s">
        <v>338</v>
      </c>
      <c r="BA3" s="700"/>
      <c r="BB3" s="700"/>
      <c r="BC3" s="700"/>
      <c r="BD3" s="306"/>
      <c r="BE3" s="310"/>
    </row>
    <row r="4" spans="1:57" s="311" customFormat="1" ht="20.25" customHeight="1" x14ac:dyDescent="0.4">
      <c r="A4" s="309"/>
      <c r="B4" s="319"/>
      <c r="C4" s="319"/>
      <c r="D4" s="319"/>
      <c r="E4" s="319"/>
      <c r="F4" s="319"/>
      <c r="G4" s="319"/>
      <c r="H4" s="319"/>
      <c r="I4" s="319"/>
      <c r="J4" s="320"/>
      <c r="K4" s="321"/>
      <c r="L4" s="321"/>
      <c r="M4" s="321"/>
      <c r="N4" s="321"/>
      <c r="O4" s="321"/>
      <c r="P4" s="322"/>
      <c r="Q4" s="321"/>
      <c r="R4" s="321"/>
      <c r="S4" s="323"/>
      <c r="T4" s="309"/>
      <c r="U4" s="309"/>
      <c r="V4" s="309"/>
      <c r="W4" s="309"/>
      <c r="X4" s="309"/>
      <c r="Y4" s="309"/>
      <c r="Z4" s="315"/>
      <c r="AA4" s="315"/>
      <c r="AB4" s="313"/>
      <c r="AC4" s="313"/>
      <c r="AD4" s="316"/>
      <c r="AE4" s="309"/>
      <c r="AF4" s="309"/>
      <c r="AG4" s="309"/>
      <c r="AH4" s="309"/>
      <c r="AI4" s="309"/>
      <c r="AJ4" s="307"/>
      <c r="AK4" s="306"/>
      <c r="AL4" s="306"/>
      <c r="AM4" s="317"/>
      <c r="AN4" s="317"/>
      <c r="AO4" s="317"/>
      <c r="AP4" s="317"/>
      <c r="AQ4" s="317"/>
      <c r="AR4" s="317"/>
      <c r="AS4" s="317"/>
      <c r="AT4" s="317"/>
      <c r="AU4" s="317"/>
      <c r="AV4" s="317"/>
      <c r="AW4" s="317"/>
      <c r="AX4" s="317"/>
      <c r="AY4" s="318" t="s">
        <v>501</v>
      </c>
      <c r="AZ4" s="700" t="s">
        <v>340</v>
      </c>
      <c r="BA4" s="700"/>
      <c r="BB4" s="700"/>
      <c r="BC4" s="700"/>
      <c r="BD4" s="306"/>
      <c r="BE4" s="310"/>
    </row>
    <row r="5" spans="1:57" s="311" customFormat="1" ht="20.25" customHeight="1" x14ac:dyDescent="0.4">
      <c r="A5" s="309"/>
      <c r="B5" s="324"/>
      <c r="C5" s="324"/>
      <c r="D5" s="324"/>
      <c r="E5" s="324"/>
      <c r="F5" s="324"/>
      <c r="G5" s="324"/>
      <c r="H5" s="324"/>
      <c r="I5" s="324"/>
      <c r="J5" s="325"/>
      <c r="K5" s="326"/>
      <c r="L5" s="327"/>
      <c r="M5" s="327"/>
      <c r="N5" s="327"/>
      <c r="O5" s="327"/>
      <c r="P5" s="324"/>
      <c r="Q5" s="328"/>
      <c r="R5" s="328"/>
      <c r="S5" s="329"/>
      <c r="T5" s="309"/>
      <c r="U5" s="309"/>
      <c r="V5" s="309"/>
      <c r="W5" s="309"/>
      <c r="X5" s="309"/>
      <c r="Y5" s="309"/>
      <c r="Z5" s="315"/>
      <c r="AA5" s="315"/>
      <c r="AB5" s="313"/>
      <c r="AC5" s="313"/>
      <c r="AD5" s="330"/>
      <c r="AE5" s="330"/>
      <c r="AF5" s="330"/>
      <c r="AG5" s="330"/>
      <c r="AH5" s="309"/>
      <c r="AI5" s="309"/>
      <c r="AJ5" s="330" t="s">
        <v>502</v>
      </c>
      <c r="AK5" s="330"/>
      <c r="AL5" s="330"/>
      <c r="AM5" s="330"/>
      <c r="AN5" s="330"/>
      <c r="AO5" s="330"/>
      <c r="AP5" s="330"/>
      <c r="AQ5" s="330"/>
      <c r="AR5" s="319"/>
      <c r="AS5" s="319"/>
      <c r="AT5" s="331"/>
      <c r="AU5" s="330"/>
      <c r="AV5" s="663">
        <v>40</v>
      </c>
      <c r="AW5" s="664"/>
      <c r="AX5" s="331" t="s">
        <v>503</v>
      </c>
      <c r="AY5" s="330"/>
      <c r="AZ5" s="663">
        <v>160</v>
      </c>
      <c r="BA5" s="664"/>
      <c r="BB5" s="331" t="s">
        <v>504</v>
      </c>
      <c r="BC5" s="330"/>
      <c r="BD5" s="309"/>
      <c r="BE5" s="310"/>
    </row>
    <row r="6" spans="1:57" s="311" customFormat="1" ht="20.25" customHeight="1" x14ac:dyDescent="0.4">
      <c r="A6" s="309"/>
      <c r="B6" s="324"/>
      <c r="C6" s="324"/>
      <c r="D6" s="324"/>
      <c r="E6" s="324"/>
      <c r="F6" s="324"/>
      <c r="G6" s="324"/>
      <c r="H6" s="324"/>
      <c r="I6" s="324"/>
      <c r="J6" s="325"/>
      <c r="K6" s="326"/>
      <c r="L6" s="327"/>
      <c r="M6" s="327"/>
      <c r="N6" s="327"/>
      <c r="O6" s="327"/>
      <c r="P6" s="324"/>
      <c r="Q6" s="328"/>
      <c r="R6" s="328"/>
      <c r="S6" s="329"/>
      <c r="T6" s="309"/>
      <c r="U6" s="309"/>
      <c r="V6" s="309"/>
      <c r="W6" s="309"/>
      <c r="X6" s="309"/>
      <c r="Y6" s="309"/>
      <c r="Z6" s="315"/>
      <c r="AA6" s="315"/>
      <c r="AB6" s="313"/>
      <c r="AC6" s="313"/>
      <c r="AD6" s="330"/>
      <c r="AE6" s="330"/>
      <c r="AF6" s="330"/>
      <c r="AG6" s="330"/>
      <c r="AH6" s="309"/>
      <c r="AI6" s="309"/>
      <c r="AJ6" s="330"/>
      <c r="AK6" s="330"/>
      <c r="AL6" s="330"/>
      <c r="AM6" s="330"/>
      <c r="AN6" s="330"/>
      <c r="AO6" s="330"/>
      <c r="AP6" s="330"/>
      <c r="AQ6" s="329" t="s">
        <v>344</v>
      </c>
      <c r="AR6" s="330"/>
      <c r="AS6" s="332"/>
      <c r="AT6" s="332"/>
      <c r="AU6" s="332"/>
      <c r="AV6" s="330"/>
      <c r="AW6" s="330"/>
      <c r="AX6" s="333"/>
      <c r="AY6" s="330"/>
      <c r="AZ6" s="663">
        <v>100</v>
      </c>
      <c r="BA6" s="664"/>
      <c r="BB6" s="334" t="s">
        <v>505</v>
      </c>
      <c r="BC6" s="330"/>
      <c r="BD6" s="309"/>
      <c r="BE6" s="310"/>
    </row>
    <row r="7" spans="1:57" s="311" customFormat="1" ht="20.25" customHeight="1" x14ac:dyDescent="0.4">
      <c r="A7" s="309"/>
      <c r="B7" s="324"/>
      <c r="C7" s="324"/>
      <c r="D7" s="324"/>
      <c r="E7" s="324"/>
      <c r="F7" s="324"/>
      <c r="G7" s="324"/>
      <c r="H7" s="324"/>
      <c r="I7" s="324"/>
      <c r="J7" s="324"/>
      <c r="K7" s="335"/>
      <c r="L7" s="335"/>
      <c r="M7" s="335"/>
      <c r="N7" s="324"/>
      <c r="O7" s="336"/>
      <c r="P7" s="337"/>
      <c r="Q7" s="337"/>
      <c r="R7" s="338"/>
      <c r="S7" s="339"/>
      <c r="T7" s="309"/>
      <c r="U7" s="309"/>
      <c r="V7" s="309"/>
      <c r="W7" s="309"/>
      <c r="X7" s="309"/>
      <c r="Y7" s="309"/>
      <c r="Z7" s="315"/>
      <c r="AA7" s="315"/>
      <c r="AB7" s="313"/>
      <c r="AC7" s="313"/>
      <c r="AD7" s="340"/>
      <c r="AE7" s="303"/>
      <c r="AF7" s="303"/>
      <c r="AG7" s="303"/>
      <c r="AH7" s="309"/>
      <c r="AI7" s="309"/>
      <c r="AJ7" s="309"/>
      <c r="AK7" s="309"/>
      <c r="AL7" s="303"/>
      <c r="AM7" s="303"/>
      <c r="AN7" s="341"/>
      <c r="AO7" s="342"/>
      <c r="AP7" s="342"/>
      <c r="AQ7" s="343"/>
      <c r="AR7" s="343"/>
      <c r="AS7" s="343"/>
      <c r="AT7" s="343"/>
      <c r="AU7" s="343"/>
      <c r="AV7" s="343"/>
      <c r="AW7" s="330" t="s">
        <v>506</v>
      </c>
      <c r="AX7" s="330"/>
      <c r="AY7" s="330"/>
      <c r="AZ7" s="665">
        <f>DAY(EOMONTH(DATE(X2,AB2,1),0))</f>
        <v>30</v>
      </c>
      <c r="BA7" s="666"/>
      <c r="BB7" s="331" t="s">
        <v>507</v>
      </c>
      <c r="BC7" s="309"/>
      <c r="BD7" s="309"/>
      <c r="BE7" s="310"/>
    </row>
    <row r="8" spans="1:57" ht="5.0999999999999996" customHeight="1" thickBot="1" x14ac:dyDescent="0.45">
      <c r="A8" s="344"/>
      <c r="B8" s="344"/>
      <c r="C8" s="345"/>
      <c r="D8" s="345"/>
      <c r="E8" s="344"/>
      <c r="F8" s="344"/>
      <c r="G8" s="346"/>
      <c r="H8" s="344"/>
      <c r="I8" s="344"/>
      <c r="J8" s="344"/>
      <c r="K8" s="344"/>
      <c r="L8" s="344"/>
      <c r="M8" s="344"/>
      <c r="N8" s="344"/>
      <c r="O8" s="344"/>
      <c r="P8" s="344"/>
      <c r="Q8" s="344"/>
      <c r="R8" s="344"/>
      <c r="S8" s="345"/>
      <c r="T8" s="344"/>
      <c r="U8" s="344"/>
      <c r="V8" s="344"/>
      <c r="W8" s="344"/>
      <c r="X8" s="344"/>
      <c r="Y8" s="344"/>
      <c r="Z8" s="344"/>
      <c r="AA8" s="344"/>
      <c r="AB8" s="344"/>
      <c r="AC8" s="344"/>
      <c r="AD8" s="344"/>
      <c r="AE8" s="344"/>
      <c r="AF8" s="344"/>
      <c r="AG8" s="344"/>
      <c r="AH8" s="344"/>
      <c r="AI8" s="344"/>
      <c r="AJ8" s="345"/>
      <c r="AK8" s="344"/>
      <c r="AL8" s="344"/>
      <c r="AM8" s="344"/>
      <c r="AN8" s="344"/>
      <c r="AO8" s="344"/>
      <c r="AP8" s="344"/>
      <c r="AQ8" s="344"/>
      <c r="AR8" s="344"/>
      <c r="AS8" s="344"/>
      <c r="AT8" s="344"/>
      <c r="AU8" s="344"/>
      <c r="AV8" s="344"/>
      <c r="AW8" s="344"/>
      <c r="AX8" s="344"/>
      <c r="AY8" s="344"/>
      <c r="AZ8" s="344"/>
      <c r="BA8" s="344"/>
      <c r="BB8" s="344"/>
      <c r="BC8" s="347"/>
      <c r="BD8" s="347"/>
      <c r="BE8" s="348"/>
    </row>
    <row r="9" spans="1:57" ht="20.25" customHeight="1" thickBot="1" x14ac:dyDescent="0.45">
      <c r="A9" s="344"/>
      <c r="B9" s="667" t="s">
        <v>508</v>
      </c>
      <c r="C9" s="670" t="s">
        <v>509</v>
      </c>
      <c r="D9" s="671"/>
      <c r="E9" s="676" t="s">
        <v>510</v>
      </c>
      <c r="F9" s="671"/>
      <c r="G9" s="676" t="s">
        <v>511</v>
      </c>
      <c r="H9" s="670"/>
      <c r="I9" s="670"/>
      <c r="J9" s="670"/>
      <c r="K9" s="671"/>
      <c r="L9" s="676" t="s">
        <v>512</v>
      </c>
      <c r="M9" s="670"/>
      <c r="N9" s="670"/>
      <c r="O9" s="679"/>
      <c r="P9" s="682" t="s">
        <v>513</v>
      </c>
      <c r="Q9" s="683"/>
      <c r="R9" s="683"/>
      <c r="S9" s="683"/>
      <c r="T9" s="683"/>
      <c r="U9" s="683"/>
      <c r="V9" s="683"/>
      <c r="W9" s="683"/>
      <c r="X9" s="683"/>
      <c r="Y9" s="683"/>
      <c r="Z9" s="683"/>
      <c r="AA9" s="683"/>
      <c r="AB9" s="683"/>
      <c r="AC9" s="683"/>
      <c r="AD9" s="683"/>
      <c r="AE9" s="683"/>
      <c r="AF9" s="683"/>
      <c r="AG9" s="683"/>
      <c r="AH9" s="683"/>
      <c r="AI9" s="683"/>
      <c r="AJ9" s="683"/>
      <c r="AK9" s="683"/>
      <c r="AL9" s="683"/>
      <c r="AM9" s="683"/>
      <c r="AN9" s="683"/>
      <c r="AO9" s="683"/>
      <c r="AP9" s="683"/>
      <c r="AQ9" s="683"/>
      <c r="AR9" s="683"/>
      <c r="AS9" s="683"/>
      <c r="AT9" s="683"/>
      <c r="AU9" s="684" t="str">
        <f>IF(AZ3="４週","(10)1～4週目の勤務時間数合計","(10)1か月の勤務時間数合計")</f>
        <v>(10)1～4週目の勤務時間数合計</v>
      </c>
      <c r="AV9" s="685"/>
      <c r="AW9" s="684" t="s">
        <v>514</v>
      </c>
      <c r="AX9" s="685"/>
      <c r="AY9" s="692" t="s">
        <v>515</v>
      </c>
      <c r="AZ9" s="692"/>
      <c r="BA9" s="692"/>
      <c r="BB9" s="692"/>
      <c r="BC9" s="692"/>
      <c r="BD9" s="692"/>
    </row>
    <row r="10" spans="1:57" ht="20.25" customHeight="1" thickBot="1" x14ac:dyDescent="0.45">
      <c r="A10" s="344"/>
      <c r="B10" s="668"/>
      <c r="C10" s="672"/>
      <c r="D10" s="673"/>
      <c r="E10" s="677"/>
      <c r="F10" s="673"/>
      <c r="G10" s="677"/>
      <c r="H10" s="672"/>
      <c r="I10" s="672"/>
      <c r="J10" s="672"/>
      <c r="K10" s="673"/>
      <c r="L10" s="677"/>
      <c r="M10" s="672"/>
      <c r="N10" s="672"/>
      <c r="O10" s="680"/>
      <c r="P10" s="694" t="s">
        <v>516</v>
      </c>
      <c r="Q10" s="695"/>
      <c r="R10" s="695"/>
      <c r="S10" s="695"/>
      <c r="T10" s="695"/>
      <c r="U10" s="695"/>
      <c r="V10" s="696"/>
      <c r="W10" s="694" t="s">
        <v>517</v>
      </c>
      <c r="X10" s="695"/>
      <c r="Y10" s="695"/>
      <c r="Z10" s="695"/>
      <c r="AA10" s="695"/>
      <c r="AB10" s="695"/>
      <c r="AC10" s="696"/>
      <c r="AD10" s="694" t="s">
        <v>518</v>
      </c>
      <c r="AE10" s="695"/>
      <c r="AF10" s="695"/>
      <c r="AG10" s="695"/>
      <c r="AH10" s="695"/>
      <c r="AI10" s="695"/>
      <c r="AJ10" s="696"/>
      <c r="AK10" s="694" t="s">
        <v>519</v>
      </c>
      <c r="AL10" s="695"/>
      <c r="AM10" s="695"/>
      <c r="AN10" s="695"/>
      <c r="AO10" s="695"/>
      <c r="AP10" s="695"/>
      <c r="AQ10" s="696"/>
      <c r="AR10" s="694" t="s">
        <v>520</v>
      </c>
      <c r="AS10" s="695"/>
      <c r="AT10" s="696"/>
      <c r="AU10" s="686"/>
      <c r="AV10" s="687"/>
      <c r="AW10" s="686"/>
      <c r="AX10" s="687"/>
      <c r="AY10" s="692"/>
      <c r="AZ10" s="692"/>
      <c r="BA10" s="692"/>
      <c r="BB10" s="692"/>
      <c r="BC10" s="692"/>
      <c r="BD10" s="692"/>
    </row>
    <row r="11" spans="1:57" ht="20.25" customHeight="1" thickBot="1" x14ac:dyDescent="0.45">
      <c r="A11" s="344"/>
      <c r="B11" s="668"/>
      <c r="C11" s="672"/>
      <c r="D11" s="673"/>
      <c r="E11" s="677"/>
      <c r="F11" s="673"/>
      <c r="G11" s="677"/>
      <c r="H11" s="672"/>
      <c r="I11" s="672"/>
      <c r="J11" s="672"/>
      <c r="K11" s="673"/>
      <c r="L11" s="677"/>
      <c r="M11" s="672"/>
      <c r="N11" s="672"/>
      <c r="O11" s="680"/>
      <c r="P11" s="350">
        <f>DAY(DATE($X$2,$AB$2,1))</f>
        <v>1</v>
      </c>
      <c r="Q11" s="351">
        <f>DAY(DATE($X$2,$AB$2,2))</f>
        <v>2</v>
      </c>
      <c r="R11" s="351">
        <f>DAY(DATE($X$2,$AB$2,3))</f>
        <v>3</v>
      </c>
      <c r="S11" s="351">
        <f>DAY(DATE($X$2,$AB$2,4))</f>
        <v>4</v>
      </c>
      <c r="T11" s="351">
        <f>DAY(DATE($X$2,$AB$2,5))</f>
        <v>5</v>
      </c>
      <c r="U11" s="351">
        <f>DAY(DATE($X$2,$AB$2,6))</f>
        <v>6</v>
      </c>
      <c r="V11" s="352">
        <f>DAY(DATE($X$2,$AB$2,7))</f>
        <v>7</v>
      </c>
      <c r="W11" s="350">
        <f>DAY(DATE($X$2,$AB$2,8))</f>
        <v>8</v>
      </c>
      <c r="X11" s="351">
        <f>DAY(DATE($X$2,$AB$2,9))</f>
        <v>9</v>
      </c>
      <c r="Y11" s="351">
        <f>DAY(DATE($X$2,$AB$2,10))</f>
        <v>10</v>
      </c>
      <c r="Z11" s="351">
        <f>DAY(DATE($X$2,$AB$2,11))</f>
        <v>11</v>
      </c>
      <c r="AA11" s="351">
        <f>DAY(DATE($X$2,$AB$2,12))</f>
        <v>12</v>
      </c>
      <c r="AB11" s="351">
        <f>DAY(DATE($X$2,$AB$2,13))</f>
        <v>13</v>
      </c>
      <c r="AC11" s="352">
        <f>DAY(DATE($X$2,$AB$2,14))</f>
        <v>14</v>
      </c>
      <c r="AD11" s="350">
        <f>DAY(DATE($X$2,$AB$2,15))</f>
        <v>15</v>
      </c>
      <c r="AE11" s="351">
        <f>DAY(DATE($X$2,$AB$2,16))</f>
        <v>16</v>
      </c>
      <c r="AF11" s="351">
        <f>DAY(DATE($X$2,$AB$2,17))</f>
        <v>17</v>
      </c>
      <c r="AG11" s="351">
        <f>DAY(DATE($X$2,$AB$2,18))</f>
        <v>18</v>
      </c>
      <c r="AH11" s="351">
        <f>DAY(DATE($X$2,$AB$2,19))</f>
        <v>19</v>
      </c>
      <c r="AI11" s="351">
        <f>DAY(DATE($X$2,$AB$2,20))</f>
        <v>20</v>
      </c>
      <c r="AJ11" s="352">
        <f>DAY(DATE($X$2,$AB$2,21))</f>
        <v>21</v>
      </c>
      <c r="AK11" s="350">
        <f>DAY(DATE($X$2,$AB$2,22))</f>
        <v>22</v>
      </c>
      <c r="AL11" s="351">
        <f>DAY(DATE($X$2,$AB$2,23))</f>
        <v>23</v>
      </c>
      <c r="AM11" s="351">
        <f>DAY(DATE($X$2,$AB$2,24))</f>
        <v>24</v>
      </c>
      <c r="AN11" s="351">
        <f>DAY(DATE($X$2,$AB$2,25))</f>
        <v>25</v>
      </c>
      <c r="AO11" s="351">
        <f>DAY(DATE($X$2,$AB$2,26))</f>
        <v>26</v>
      </c>
      <c r="AP11" s="351">
        <f>DAY(DATE($X$2,$AB$2,27))</f>
        <v>27</v>
      </c>
      <c r="AQ11" s="352">
        <f>DAY(DATE($X$2,$AB$2,28))</f>
        <v>28</v>
      </c>
      <c r="AR11" s="350" t="str">
        <f>IF(AZ3="暦月",IF(DAY(DATE($X$2,$AB$2,29))=29,29,""),"")</f>
        <v/>
      </c>
      <c r="AS11" s="351" t="str">
        <f>IF(AZ3="暦月",IF(DAY(DATE($X$2,$AB$2,30))=30,30,""),"")</f>
        <v/>
      </c>
      <c r="AT11" s="353" t="str">
        <f>IF(AZ3="暦月",IF(DAY(DATE($X$2,$AB$2,31))=31,31,""),"")</f>
        <v/>
      </c>
      <c r="AU11" s="686"/>
      <c r="AV11" s="687"/>
      <c r="AW11" s="686"/>
      <c r="AX11" s="687"/>
      <c r="AY11" s="692"/>
      <c r="AZ11" s="692"/>
      <c r="BA11" s="692"/>
      <c r="BB11" s="692"/>
      <c r="BC11" s="692"/>
      <c r="BD11" s="692"/>
    </row>
    <row r="12" spans="1:57" ht="20.25" hidden="1" customHeight="1" thickBot="1" x14ac:dyDescent="0.45">
      <c r="A12" s="344"/>
      <c r="B12" s="668"/>
      <c r="C12" s="672"/>
      <c r="D12" s="673"/>
      <c r="E12" s="677"/>
      <c r="F12" s="673"/>
      <c r="G12" s="677"/>
      <c r="H12" s="672"/>
      <c r="I12" s="672"/>
      <c r="J12" s="672"/>
      <c r="K12" s="673"/>
      <c r="L12" s="677"/>
      <c r="M12" s="672"/>
      <c r="N12" s="672"/>
      <c r="O12" s="680"/>
      <c r="P12" s="350">
        <f>WEEKDAY(DATE($X$2,$AB$2,1))</f>
        <v>2</v>
      </c>
      <c r="Q12" s="351">
        <f>WEEKDAY(DATE($X$2,$AB$2,2))</f>
        <v>3</v>
      </c>
      <c r="R12" s="351">
        <f>WEEKDAY(DATE($X$2,$AB$2,3))</f>
        <v>4</v>
      </c>
      <c r="S12" s="351">
        <f>WEEKDAY(DATE($X$2,$AB$2,4))</f>
        <v>5</v>
      </c>
      <c r="T12" s="351">
        <f>WEEKDAY(DATE($X$2,$AB$2,5))</f>
        <v>6</v>
      </c>
      <c r="U12" s="351">
        <f>WEEKDAY(DATE($X$2,$AB$2,6))</f>
        <v>7</v>
      </c>
      <c r="V12" s="352">
        <f>WEEKDAY(DATE($X$2,$AB$2,7))</f>
        <v>1</v>
      </c>
      <c r="W12" s="350">
        <f>WEEKDAY(DATE($X$2,$AB$2,8))</f>
        <v>2</v>
      </c>
      <c r="X12" s="351">
        <f>WEEKDAY(DATE($X$2,$AB$2,9))</f>
        <v>3</v>
      </c>
      <c r="Y12" s="351">
        <f>WEEKDAY(DATE($X$2,$AB$2,10))</f>
        <v>4</v>
      </c>
      <c r="Z12" s="351">
        <f>WEEKDAY(DATE($X$2,$AB$2,11))</f>
        <v>5</v>
      </c>
      <c r="AA12" s="351">
        <f>WEEKDAY(DATE($X$2,$AB$2,12))</f>
        <v>6</v>
      </c>
      <c r="AB12" s="351">
        <f>WEEKDAY(DATE($X$2,$AB$2,13))</f>
        <v>7</v>
      </c>
      <c r="AC12" s="352">
        <f>WEEKDAY(DATE($X$2,$AB$2,14))</f>
        <v>1</v>
      </c>
      <c r="AD12" s="350">
        <f>WEEKDAY(DATE($X$2,$AB$2,15))</f>
        <v>2</v>
      </c>
      <c r="AE12" s="351">
        <f>WEEKDAY(DATE($X$2,$AB$2,16))</f>
        <v>3</v>
      </c>
      <c r="AF12" s="351">
        <f>WEEKDAY(DATE($X$2,$AB$2,17))</f>
        <v>4</v>
      </c>
      <c r="AG12" s="351">
        <f>WEEKDAY(DATE($X$2,$AB$2,18))</f>
        <v>5</v>
      </c>
      <c r="AH12" s="351">
        <f>WEEKDAY(DATE($X$2,$AB$2,19))</f>
        <v>6</v>
      </c>
      <c r="AI12" s="351">
        <f>WEEKDAY(DATE($X$2,$AB$2,20))</f>
        <v>7</v>
      </c>
      <c r="AJ12" s="352">
        <f>WEEKDAY(DATE($X$2,$AB$2,21))</f>
        <v>1</v>
      </c>
      <c r="AK12" s="350">
        <f>WEEKDAY(DATE($X$2,$AB$2,22))</f>
        <v>2</v>
      </c>
      <c r="AL12" s="351">
        <f>WEEKDAY(DATE($X$2,$AB$2,23))</f>
        <v>3</v>
      </c>
      <c r="AM12" s="351">
        <f>WEEKDAY(DATE($X$2,$AB$2,24))</f>
        <v>4</v>
      </c>
      <c r="AN12" s="351">
        <f>WEEKDAY(DATE($X$2,$AB$2,25))</f>
        <v>5</v>
      </c>
      <c r="AO12" s="351">
        <f>WEEKDAY(DATE($X$2,$AB$2,26))</f>
        <v>6</v>
      </c>
      <c r="AP12" s="351">
        <f>WEEKDAY(DATE($X$2,$AB$2,27))</f>
        <v>7</v>
      </c>
      <c r="AQ12" s="352">
        <f>WEEKDAY(DATE($X$2,$AB$2,28))</f>
        <v>1</v>
      </c>
      <c r="AR12" s="350">
        <f>IF(AR11=29,WEEKDAY(DATE($X$2,$AB$2,29)),0)</f>
        <v>0</v>
      </c>
      <c r="AS12" s="351">
        <f>IF(AS11=30,WEEKDAY(DATE($X$2,$AB$2,30)),0)</f>
        <v>0</v>
      </c>
      <c r="AT12" s="353">
        <f>IF(AT11=31,WEEKDAY(DATE($X$2,$AB$2,31)),0)</f>
        <v>0</v>
      </c>
      <c r="AU12" s="688"/>
      <c r="AV12" s="689"/>
      <c r="AW12" s="688"/>
      <c r="AX12" s="689"/>
      <c r="AY12" s="693"/>
      <c r="AZ12" s="693"/>
      <c r="BA12" s="693"/>
      <c r="BB12" s="693"/>
      <c r="BC12" s="693"/>
      <c r="BD12" s="693"/>
    </row>
    <row r="13" spans="1:57" ht="20.25" customHeight="1" thickBot="1" x14ac:dyDescent="0.45">
      <c r="A13" s="344"/>
      <c r="B13" s="669"/>
      <c r="C13" s="674"/>
      <c r="D13" s="675"/>
      <c r="E13" s="678"/>
      <c r="F13" s="675"/>
      <c r="G13" s="678"/>
      <c r="H13" s="674"/>
      <c r="I13" s="674"/>
      <c r="J13" s="674"/>
      <c r="K13" s="675"/>
      <c r="L13" s="678"/>
      <c r="M13" s="674"/>
      <c r="N13" s="674"/>
      <c r="O13" s="681"/>
      <c r="P13" s="354" t="str">
        <f>IF(P12=1,"日",IF(P12=2,"月",IF(P12=3,"火",IF(P12=4,"水",IF(P12=5,"木",IF(P12=6,"金","土"))))))</f>
        <v>月</v>
      </c>
      <c r="Q13" s="355" t="str">
        <f t="shared" ref="Q13:AQ13" si="0">IF(Q12=1,"日",IF(Q12=2,"月",IF(Q12=3,"火",IF(Q12=4,"水",IF(Q12=5,"木",IF(Q12=6,"金","土"))))))</f>
        <v>火</v>
      </c>
      <c r="R13" s="355" t="str">
        <f t="shared" si="0"/>
        <v>水</v>
      </c>
      <c r="S13" s="355" t="str">
        <f t="shared" si="0"/>
        <v>木</v>
      </c>
      <c r="T13" s="355" t="str">
        <f t="shared" si="0"/>
        <v>金</v>
      </c>
      <c r="U13" s="355" t="str">
        <f t="shared" si="0"/>
        <v>土</v>
      </c>
      <c r="V13" s="356" t="str">
        <f t="shared" si="0"/>
        <v>日</v>
      </c>
      <c r="W13" s="354" t="str">
        <f t="shared" si="0"/>
        <v>月</v>
      </c>
      <c r="X13" s="355" t="str">
        <f t="shared" si="0"/>
        <v>火</v>
      </c>
      <c r="Y13" s="355" t="str">
        <f t="shared" si="0"/>
        <v>水</v>
      </c>
      <c r="Z13" s="355" t="str">
        <f t="shared" si="0"/>
        <v>木</v>
      </c>
      <c r="AA13" s="355" t="str">
        <f t="shared" si="0"/>
        <v>金</v>
      </c>
      <c r="AB13" s="355" t="str">
        <f t="shared" si="0"/>
        <v>土</v>
      </c>
      <c r="AC13" s="356" t="str">
        <f t="shared" si="0"/>
        <v>日</v>
      </c>
      <c r="AD13" s="354" t="str">
        <f t="shared" si="0"/>
        <v>月</v>
      </c>
      <c r="AE13" s="355" t="str">
        <f t="shared" si="0"/>
        <v>火</v>
      </c>
      <c r="AF13" s="355" t="str">
        <f t="shared" si="0"/>
        <v>水</v>
      </c>
      <c r="AG13" s="355" t="str">
        <f t="shared" si="0"/>
        <v>木</v>
      </c>
      <c r="AH13" s="355" t="str">
        <f t="shared" si="0"/>
        <v>金</v>
      </c>
      <c r="AI13" s="355" t="str">
        <f t="shared" si="0"/>
        <v>土</v>
      </c>
      <c r="AJ13" s="356" t="str">
        <f t="shared" si="0"/>
        <v>日</v>
      </c>
      <c r="AK13" s="354" t="str">
        <f t="shared" si="0"/>
        <v>月</v>
      </c>
      <c r="AL13" s="355" t="str">
        <f t="shared" si="0"/>
        <v>火</v>
      </c>
      <c r="AM13" s="355" t="str">
        <f t="shared" si="0"/>
        <v>水</v>
      </c>
      <c r="AN13" s="355" t="str">
        <f t="shared" si="0"/>
        <v>木</v>
      </c>
      <c r="AO13" s="355" t="str">
        <f t="shared" si="0"/>
        <v>金</v>
      </c>
      <c r="AP13" s="355" t="str">
        <f t="shared" si="0"/>
        <v>土</v>
      </c>
      <c r="AQ13" s="356" t="str">
        <f t="shared" si="0"/>
        <v>日</v>
      </c>
      <c r="AR13" s="355" t="str">
        <f>IF(AR12=1,"日",IF(AR12=2,"月",IF(AR12=3,"火",IF(AR12=4,"水",IF(AR12=5,"木",IF(AR12=6,"金",IF(AR12=0,"","土")))))))</f>
        <v/>
      </c>
      <c r="AS13" s="355" t="str">
        <f>IF(AS12=1,"日",IF(AS12=2,"月",IF(AS12=3,"火",IF(AS12=4,"水",IF(AS12=5,"木",IF(AS12=6,"金",IF(AS12=0,"","土")))))))</f>
        <v/>
      </c>
      <c r="AT13" s="357" t="str">
        <f>IF(AT12=1,"日",IF(AT12=2,"月",IF(AT12=3,"火",IF(AT12=4,"水",IF(AT12=5,"木",IF(AT12=6,"金",IF(AT12=0,"","土")))))))</f>
        <v/>
      </c>
      <c r="AU13" s="690"/>
      <c r="AV13" s="691"/>
      <c r="AW13" s="690"/>
      <c r="AX13" s="691"/>
      <c r="AY13" s="693"/>
      <c r="AZ13" s="693"/>
      <c r="BA13" s="693"/>
      <c r="BB13" s="693"/>
      <c r="BC13" s="693"/>
      <c r="BD13" s="693"/>
    </row>
    <row r="14" spans="1:57" ht="39.950000000000003" customHeight="1" x14ac:dyDescent="0.4">
      <c r="A14" s="344"/>
      <c r="B14" s="358">
        <v>1</v>
      </c>
      <c r="C14" s="649"/>
      <c r="D14" s="650"/>
      <c r="E14" s="651"/>
      <c r="F14" s="652"/>
      <c r="G14" s="653"/>
      <c r="H14" s="654"/>
      <c r="I14" s="654"/>
      <c r="J14" s="654"/>
      <c r="K14" s="655"/>
      <c r="L14" s="656"/>
      <c r="M14" s="657"/>
      <c r="N14" s="657"/>
      <c r="O14" s="658"/>
      <c r="P14" s="359"/>
      <c r="Q14" s="360"/>
      <c r="R14" s="360"/>
      <c r="S14" s="360"/>
      <c r="T14" s="360"/>
      <c r="U14" s="360"/>
      <c r="V14" s="361"/>
      <c r="W14" s="359"/>
      <c r="X14" s="360"/>
      <c r="Y14" s="360"/>
      <c r="Z14" s="360"/>
      <c r="AA14" s="360"/>
      <c r="AB14" s="360"/>
      <c r="AC14" s="361"/>
      <c r="AD14" s="359"/>
      <c r="AE14" s="360"/>
      <c r="AF14" s="360"/>
      <c r="AG14" s="360"/>
      <c r="AH14" s="360"/>
      <c r="AI14" s="360"/>
      <c r="AJ14" s="361"/>
      <c r="AK14" s="359"/>
      <c r="AL14" s="360"/>
      <c r="AM14" s="360"/>
      <c r="AN14" s="360"/>
      <c r="AO14" s="360"/>
      <c r="AP14" s="360"/>
      <c r="AQ14" s="361"/>
      <c r="AR14" s="359"/>
      <c r="AS14" s="360"/>
      <c r="AT14" s="361"/>
      <c r="AU14" s="659">
        <f>IF($AZ$3="４週",SUM(P14:AQ14),IF($AZ$3="暦月",SUM(P14:AT14),""))</f>
        <v>0</v>
      </c>
      <c r="AV14" s="660"/>
      <c r="AW14" s="661">
        <f t="shared" ref="AW14:AW31" si="1">IF($AZ$3="４週",AU14/4,IF($AZ$3="暦月",AU14/($AZ$7/7),""))</f>
        <v>0</v>
      </c>
      <c r="AX14" s="662"/>
      <c r="AY14" s="646"/>
      <c r="AZ14" s="647"/>
      <c r="BA14" s="647"/>
      <c r="BB14" s="647"/>
      <c r="BC14" s="647"/>
      <c r="BD14" s="648"/>
    </row>
    <row r="15" spans="1:57" ht="39.950000000000003" customHeight="1" x14ac:dyDescent="0.4">
      <c r="A15" s="344"/>
      <c r="B15" s="362">
        <f t="shared" ref="B15:B31" si="2">B14+1</f>
        <v>2</v>
      </c>
      <c r="C15" s="632"/>
      <c r="D15" s="633"/>
      <c r="E15" s="634"/>
      <c r="F15" s="635"/>
      <c r="G15" s="636"/>
      <c r="H15" s="637"/>
      <c r="I15" s="637"/>
      <c r="J15" s="637"/>
      <c r="K15" s="638"/>
      <c r="L15" s="639"/>
      <c r="M15" s="640"/>
      <c r="N15" s="640"/>
      <c r="O15" s="641"/>
      <c r="P15" s="363"/>
      <c r="Q15" s="364"/>
      <c r="R15" s="364"/>
      <c r="S15" s="364"/>
      <c r="T15" s="364"/>
      <c r="U15" s="364"/>
      <c r="V15" s="365"/>
      <c r="W15" s="363"/>
      <c r="X15" s="364"/>
      <c r="Y15" s="364"/>
      <c r="Z15" s="364"/>
      <c r="AA15" s="364"/>
      <c r="AB15" s="364"/>
      <c r="AC15" s="365"/>
      <c r="AD15" s="363"/>
      <c r="AE15" s="364"/>
      <c r="AF15" s="364"/>
      <c r="AG15" s="364"/>
      <c r="AH15" s="364"/>
      <c r="AI15" s="364"/>
      <c r="AJ15" s="365"/>
      <c r="AK15" s="363"/>
      <c r="AL15" s="364"/>
      <c r="AM15" s="364"/>
      <c r="AN15" s="364"/>
      <c r="AO15" s="364"/>
      <c r="AP15" s="364"/>
      <c r="AQ15" s="365"/>
      <c r="AR15" s="363"/>
      <c r="AS15" s="364"/>
      <c r="AT15" s="365"/>
      <c r="AU15" s="642">
        <f>IF($AZ$3="４週",SUM(P15:AQ15),IF($AZ$3="暦月",SUM(P15:AT15),""))</f>
        <v>0</v>
      </c>
      <c r="AV15" s="643"/>
      <c r="AW15" s="644">
        <f t="shared" si="1"/>
        <v>0</v>
      </c>
      <c r="AX15" s="645"/>
      <c r="AY15" s="612"/>
      <c r="AZ15" s="613"/>
      <c r="BA15" s="613"/>
      <c r="BB15" s="613"/>
      <c r="BC15" s="613"/>
      <c r="BD15" s="614"/>
    </row>
    <row r="16" spans="1:57" ht="39.950000000000003" customHeight="1" x14ac:dyDescent="0.4">
      <c r="A16" s="344"/>
      <c r="B16" s="362">
        <f t="shared" si="2"/>
        <v>3</v>
      </c>
      <c r="C16" s="632"/>
      <c r="D16" s="633"/>
      <c r="E16" s="634"/>
      <c r="F16" s="635"/>
      <c r="G16" s="636"/>
      <c r="H16" s="637"/>
      <c r="I16" s="637"/>
      <c r="J16" s="637"/>
      <c r="K16" s="638"/>
      <c r="L16" s="639"/>
      <c r="M16" s="640"/>
      <c r="N16" s="640"/>
      <c r="O16" s="641"/>
      <c r="P16" s="363"/>
      <c r="Q16" s="364"/>
      <c r="R16" s="364"/>
      <c r="S16" s="364"/>
      <c r="T16" s="364"/>
      <c r="U16" s="364"/>
      <c r="V16" s="365"/>
      <c r="W16" s="363"/>
      <c r="X16" s="364"/>
      <c r="Y16" s="364"/>
      <c r="Z16" s="364"/>
      <c r="AA16" s="364"/>
      <c r="AB16" s="364"/>
      <c r="AC16" s="365"/>
      <c r="AD16" s="363"/>
      <c r="AE16" s="364"/>
      <c r="AF16" s="364"/>
      <c r="AG16" s="364"/>
      <c r="AH16" s="364"/>
      <c r="AI16" s="364"/>
      <c r="AJ16" s="365"/>
      <c r="AK16" s="363"/>
      <c r="AL16" s="364"/>
      <c r="AM16" s="364"/>
      <c r="AN16" s="364"/>
      <c r="AO16" s="364"/>
      <c r="AP16" s="364"/>
      <c r="AQ16" s="365"/>
      <c r="AR16" s="363"/>
      <c r="AS16" s="364"/>
      <c r="AT16" s="365"/>
      <c r="AU16" s="642">
        <f>IF($AZ$3="４週",SUM(P16:AQ16),IF($AZ$3="暦月",SUM(P16:AT16),""))</f>
        <v>0</v>
      </c>
      <c r="AV16" s="643"/>
      <c r="AW16" s="644">
        <f t="shared" si="1"/>
        <v>0</v>
      </c>
      <c r="AX16" s="645"/>
      <c r="AY16" s="612"/>
      <c r="AZ16" s="613"/>
      <c r="BA16" s="613"/>
      <c r="BB16" s="613"/>
      <c r="BC16" s="613"/>
      <c r="BD16" s="614"/>
    </row>
    <row r="17" spans="1:56" ht="39.950000000000003" customHeight="1" x14ac:dyDescent="0.4">
      <c r="A17" s="344"/>
      <c r="B17" s="362">
        <f t="shared" si="2"/>
        <v>4</v>
      </c>
      <c r="C17" s="632"/>
      <c r="D17" s="633"/>
      <c r="E17" s="634"/>
      <c r="F17" s="635"/>
      <c r="G17" s="636"/>
      <c r="H17" s="637"/>
      <c r="I17" s="637"/>
      <c r="J17" s="637"/>
      <c r="K17" s="638"/>
      <c r="L17" s="639"/>
      <c r="M17" s="640"/>
      <c r="N17" s="640"/>
      <c r="O17" s="641"/>
      <c r="P17" s="363"/>
      <c r="Q17" s="364"/>
      <c r="R17" s="364"/>
      <c r="S17" s="364"/>
      <c r="T17" s="364"/>
      <c r="U17" s="364"/>
      <c r="V17" s="365"/>
      <c r="W17" s="363"/>
      <c r="X17" s="364"/>
      <c r="Y17" s="364"/>
      <c r="Z17" s="364"/>
      <c r="AA17" s="364"/>
      <c r="AB17" s="364"/>
      <c r="AC17" s="365"/>
      <c r="AD17" s="363"/>
      <c r="AE17" s="364"/>
      <c r="AF17" s="364"/>
      <c r="AG17" s="364"/>
      <c r="AH17" s="364"/>
      <c r="AI17" s="364"/>
      <c r="AJ17" s="365"/>
      <c r="AK17" s="363"/>
      <c r="AL17" s="364"/>
      <c r="AM17" s="364"/>
      <c r="AN17" s="364"/>
      <c r="AO17" s="364"/>
      <c r="AP17" s="364"/>
      <c r="AQ17" s="365"/>
      <c r="AR17" s="363"/>
      <c r="AS17" s="364"/>
      <c r="AT17" s="365"/>
      <c r="AU17" s="642">
        <f>IF($AZ$3="４週",SUM(P17:AQ17),IF($AZ$3="暦月",SUM(P17:AT17),""))</f>
        <v>0</v>
      </c>
      <c r="AV17" s="643"/>
      <c r="AW17" s="644">
        <f t="shared" si="1"/>
        <v>0</v>
      </c>
      <c r="AX17" s="645"/>
      <c r="AY17" s="612"/>
      <c r="AZ17" s="613"/>
      <c r="BA17" s="613"/>
      <c r="BB17" s="613"/>
      <c r="BC17" s="613"/>
      <c r="BD17" s="614"/>
    </row>
    <row r="18" spans="1:56" ht="39.950000000000003" customHeight="1" x14ac:dyDescent="0.4">
      <c r="A18" s="344"/>
      <c r="B18" s="362">
        <f t="shared" si="2"/>
        <v>5</v>
      </c>
      <c r="C18" s="632"/>
      <c r="D18" s="633"/>
      <c r="E18" s="634"/>
      <c r="F18" s="635"/>
      <c r="G18" s="636"/>
      <c r="H18" s="637"/>
      <c r="I18" s="637"/>
      <c r="J18" s="637"/>
      <c r="K18" s="638"/>
      <c r="L18" s="639"/>
      <c r="M18" s="640"/>
      <c r="N18" s="640"/>
      <c r="O18" s="641"/>
      <c r="P18" s="363"/>
      <c r="Q18" s="364"/>
      <c r="R18" s="364"/>
      <c r="S18" s="364"/>
      <c r="T18" s="364"/>
      <c r="U18" s="364"/>
      <c r="V18" s="365"/>
      <c r="W18" s="363"/>
      <c r="X18" s="364"/>
      <c r="Y18" s="364"/>
      <c r="Z18" s="364"/>
      <c r="AA18" s="364"/>
      <c r="AB18" s="364"/>
      <c r="AC18" s="365"/>
      <c r="AD18" s="363"/>
      <c r="AE18" s="364"/>
      <c r="AF18" s="364"/>
      <c r="AG18" s="364"/>
      <c r="AH18" s="364"/>
      <c r="AI18" s="364"/>
      <c r="AJ18" s="365"/>
      <c r="AK18" s="363"/>
      <c r="AL18" s="364"/>
      <c r="AM18" s="364"/>
      <c r="AN18" s="364"/>
      <c r="AO18" s="364"/>
      <c r="AP18" s="364"/>
      <c r="AQ18" s="365"/>
      <c r="AR18" s="363"/>
      <c r="AS18" s="364"/>
      <c r="AT18" s="365"/>
      <c r="AU18" s="642">
        <f t="shared" ref="AU18:AU31" si="3">IF($AZ$3="４週",SUM(P18:AQ18),IF($AZ$3="暦月",SUM(P18:AT18),""))</f>
        <v>0</v>
      </c>
      <c r="AV18" s="643"/>
      <c r="AW18" s="644">
        <f t="shared" si="1"/>
        <v>0</v>
      </c>
      <c r="AX18" s="645"/>
      <c r="AY18" s="612"/>
      <c r="AZ18" s="613"/>
      <c r="BA18" s="613"/>
      <c r="BB18" s="613"/>
      <c r="BC18" s="613"/>
      <c r="BD18" s="614"/>
    </row>
    <row r="19" spans="1:56" ht="39.950000000000003" customHeight="1" x14ac:dyDescent="0.4">
      <c r="A19" s="344"/>
      <c r="B19" s="362">
        <f t="shared" si="2"/>
        <v>6</v>
      </c>
      <c r="C19" s="632"/>
      <c r="D19" s="633"/>
      <c r="E19" s="634"/>
      <c r="F19" s="635"/>
      <c r="G19" s="636"/>
      <c r="H19" s="637"/>
      <c r="I19" s="637"/>
      <c r="J19" s="637"/>
      <c r="K19" s="638"/>
      <c r="L19" s="639"/>
      <c r="M19" s="640"/>
      <c r="N19" s="640"/>
      <c r="O19" s="641"/>
      <c r="P19" s="363"/>
      <c r="Q19" s="364"/>
      <c r="R19" s="364"/>
      <c r="S19" s="364"/>
      <c r="T19" s="364"/>
      <c r="U19" s="364"/>
      <c r="V19" s="365"/>
      <c r="W19" s="363"/>
      <c r="X19" s="364"/>
      <c r="Y19" s="364"/>
      <c r="Z19" s="364"/>
      <c r="AA19" s="364"/>
      <c r="AB19" s="364"/>
      <c r="AC19" s="365"/>
      <c r="AD19" s="363"/>
      <c r="AE19" s="364"/>
      <c r="AF19" s="364"/>
      <c r="AG19" s="364"/>
      <c r="AH19" s="364"/>
      <c r="AI19" s="364"/>
      <c r="AJ19" s="365"/>
      <c r="AK19" s="363"/>
      <c r="AL19" s="364"/>
      <c r="AM19" s="364"/>
      <c r="AN19" s="364"/>
      <c r="AO19" s="364"/>
      <c r="AP19" s="364"/>
      <c r="AQ19" s="365"/>
      <c r="AR19" s="363"/>
      <c r="AS19" s="364"/>
      <c r="AT19" s="365"/>
      <c r="AU19" s="642">
        <f t="shared" si="3"/>
        <v>0</v>
      </c>
      <c r="AV19" s="643"/>
      <c r="AW19" s="644">
        <f t="shared" si="1"/>
        <v>0</v>
      </c>
      <c r="AX19" s="645"/>
      <c r="AY19" s="612"/>
      <c r="AZ19" s="613"/>
      <c r="BA19" s="613"/>
      <c r="BB19" s="613"/>
      <c r="BC19" s="613"/>
      <c r="BD19" s="614"/>
    </row>
    <row r="20" spans="1:56" ht="39.950000000000003" customHeight="1" x14ac:dyDescent="0.4">
      <c r="A20" s="344"/>
      <c r="B20" s="362">
        <f t="shared" si="2"/>
        <v>7</v>
      </c>
      <c r="C20" s="632"/>
      <c r="D20" s="633"/>
      <c r="E20" s="634"/>
      <c r="F20" s="635"/>
      <c r="G20" s="636"/>
      <c r="H20" s="637"/>
      <c r="I20" s="637"/>
      <c r="J20" s="637"/>
      <c r="K20" s="638"/>
      <c r="L20" s="639"/>
      <c r="M20" s="640"/>
      <c r="N20" s="640"/>
      <c r="O20" s="641"/>
      <c r="P20" s="363"/>
      <c r="Q20" s="364"/>
      <c r="R20" s="364"/>
      <c r="S20" s="364"/>
      <c r="T20" s="364"/>
      <c r="U20" s="364"/>
      <c r="V20" s="365"/>
      <c r="W20" s="363"/>
      <c r="X20" s="364"/>
      <c r="Y20" s="364"/>
      <c r="Z20" s="364"/>
      <c r="AA20" s="364"/>
      <c r="AB20" s="364"/>
      <c r="AC20" s="365"/>
      <c r="AD20" s="363"/>
      <c r="AE20" s="364"/>
      <c r="AF20" s="364"/>
      <c r="AG20" s="364"/>
      <c r="AH20" s="364"/>
      <c r="AI20" s="364"/>
      <c r="AJ20" s="365"/>
      <c r="AK20" s="363"/>
      <c r="AL20" s="364"/>
      <c r="AM20" s="364"/>
      <c r="AN20" s="364"/>
      <c r="AO20" s="364"/>
      <c r="AP20" s="364"/>
      <c r="AQ20" s="365"/>
      <c r="AR20" s="363"/>
      <c r="AS20" s="364"/>
      <c r="AT20" s="365"/>
      <c r="AU20" s="642">
        <f>IF($AZ$3="４週",SUM(P20:AQ20),IF($AZ$3="暦月",SUM(P20:AT20),""))</f>
        <v>0</v>
      </c>
      <c r="AV20" s="643"/>
      <c r="AW20" s="644">
        <f t="shared" si="1"/>
        <v>0</v>
      </c>
      <c r="AX20" s="645"/>
      <c r="AY20" s="612"/>
      <c r="AZ20" s="613"/>
      <c r="BA20" s="613"/>
      <c r="BB20" s="613"/>
      <c r="BC20" s="613"/>
      <c r="BD20" s="614"/>
    </row>
    <row r="21" spans="1:56" ht="39.950000000000003" customHeight="1" x14ac:dyDescent="0.4">
      <c r="A21" s="344"/>
      <c r="B21" s="362">
        <f t="shared" si="2"/>
        <v>8</v>
      </c>
      <c r="C21" s="632"/>
      <c r="D21" s="633"/>
      <c r="E21" s="634"/>
      <c r="F21" s="635"/>
      <c r="G21" s="636"/>
      <c r="H21" s="637"/>
      <c r="I21" s="637"/>
      <c r="J21" s="637"/>
      <c r="K21" s="638"/>
      <c r="L21" s="639"/>
      <c r="M21" s="640"/>
      <c r="N21" s="640"/>
      <c r="O21" s="641"/>
      <c r="P21" s="363"/>
      <c r="Q21" s="364"/>
      <c r="R21" s="364"/>
      <c r="S21" s="364"/>
      <c r="T21" s="364"/>
      <c r="U21" s="364"/>
      <c r="V21" s="365"/>
      <c r="W21" s="363"/>
      <c r="X21" s="364"/>
      <c r="Y21" s="364"/>
      <c r="Z21" s="364"/>
      <c r="AA21" s="364"/>
      <c r="AB21" s="364"/>
      <c r="AC21" s="365"/>
      <c r="AD21" s="363"/>
      <c r="AE21" s="364"/>
      <c r="AF21" s="364"/>
      <c r="AG21" s="364"/>
      <c r="AH21" s="364"/>
      <c r="AI21" s="364"/>
      <c r="AJ21" s="365"/>
      <c r="AK21" s="363"/>
      <c r="AL21" s="364"/>
      <c r="AM21" s="364"/>
      <c r="AN21" s="364"/>
      <c r="AO21" s="364"/>
      <c r="AP21" s="364"/>
      <c r="AQ21" s="365"/>
      <c r="AR21" s="363"/>
      <c r="AS21" s="364"/>
      <c r="AT21" s="365"/>
      <c r="AU21" s="642">
        <f t="shared" si="3"/>
        <v>0</v>
      </c>
      <c r="AV21" s="643"/>
      <c r="AW21" s="644">
        <f t="shared" si="1"/>
        <v>0</v>
      </c>
      <c r="AX21" s="645"/>
      <c r="AY21" s="612"/>
      <c r="AZ21" s="613"/>
      <c r="BA21" s="613"/>
      <c r="BB21" s="613"/>
      <c r="BC21" s="613"/>
      <c r="BD21" s="614"/>
    </row>
    <row r="22" spans="1:56" ht="39.950000000000003" customHeight="1" x14ac:dyDescent="0.4">
      <c r="A22" s="344"/>
      <c r="B22" s="362">
        <f t="shared" si="2"/>
        <v>9</v>
      </c>
      <c r="C22" s="632"/>
      <c r="D22" s="633"/>
      <c r="E22" s="634"/>
      <c r="F22" s="635"/>
      <c r="G22" s="636"/>
      <c r="H22" s="637"/>
      <c r="I22" s="637"/>
      <c r="J22" s="637"/>
      <c r="K22" s="638"/>
      <c r="L22" s="639"/>
      <c r="M22" s="640"/>
      <c r="N22" s="640"/>
      <c r="O22" s="641"/>
      <c r="P22" s="363"/>
      <c r="Q22" s="364"/>
      <c r="R22" s="364"/>
      <c r="S22" s="364"/>
      <c r="T22" s="364"/>
      <c r="U22" s="364"/>
      <c r="V22" s="365"/>
      <c r="W22" s="363"/>
      <c r="X22" s="364"/>
      <c r="Y22" s="364"/>
      <c r="Z22" s="364"/>
      <c r="AA22" s="364"/>
      <c r="AB22" s="364"/>
      <c r="AC22" s="365"/>
      <c r="AD22" s="363"/>
      <c r="AE22" s="364"/>
      <c r="AF22" s="364"/>
      <c r="AG22" s="364"/>
      <c r="AH22" s="364"/>
      <c r="AI22" s="364"/>
      <c r="AJ22" s="365"/>
      <c r="AK22" s="363"/>
      <c r="AL22" s="364"/>
      <c r="AM22" s="364"/>
      <c r="AN22" s="364"/>
      <c r="AO22" s="364"/>
      <c r="AP22" s="364"/>
      <c r="AQ22" s="365"/>
      <c r="AR22" s="363"/>
      <c r="AS22" s="364"/>
      <c r="AT22" s="365"/>
      <c r="AU22" s="642">
        <f t="shared" si="3"/>
        <v>0</v>
      </c>
      <c r="AV22" s="643"/>
      <c r="AW22" s="644">
        <f t="shared" si="1"/>
        <v>0</v>
      </c>
      <c r="AX22" s="645"/>
      <c r="AY22" s="612"/>
      <c r="AZ22" s="613"/>
      <c r="BA22" s="613"/>
      <c r="BB22" s="613"/>
      <c r="BC22" s="613"/>
      <c r="BD22" s="614"/>
    </row>
    <row r="23" spans="1:56" ht="39.950000000000003" customHeight="1" x14ac:dyDescent="0.4">
      <c r="A23" s="344"/>
      <c r="B23" s="362">
        <f t="shared" si="2"/>
        <v>10</v>
      </c>
      <c r="C23" s="632"/>
      <c r="D23" s="633"/>
      <c r="E23" s="634"/>
      <c r="F23" s="635"/>
      <c r="G23" s="636"/>
      <c r="H23" s="637"/>
      <c r="I23" s="637"/>
      <c r="J23" s="637"/>
      <c r="K23" s="638"/>
      <c r="L23" s="639"/>
      <c r="M23" s="640"/>
      <c r="N23" s="640"/>
      <c r="O23" s="641"/>
      <c r="P23" s="363"/>
      <c r="Q23" s="364"/>
      <c r="R23" s="364"/>
      <c r="S23" s="364"/>
      <c r="T23" s="364"/>
      <c r="U23" s="364"/>
      <c r="V23" s="365"/>
      <c r="W23" s="363"/>
      <c r="X23" s="364"/>
      <c r="Y23" s="364"/>
      <c r="Z23" s="364"/>
      <c r="AA23" s="364"/>
      <c r="AB23" s="364"/>
      <c r="AC23" s="365"/>
      <c r="AD23" s="363"/>
      <c r="AE23" s="364"/>
      <c r="AF23" s="364"/>
      <c r="AG23" s="364"/>
      <c r="AH23" s="364"/>
      <c r="AI23" s="364"/>
      <c r="AJ23" s="365"/>
      <c r="AK23" s="363"/>
      <c r="AL23" s="364"/>
      <c r="AM23" s="364"/>
      <c r="AN23" s="364"/>
      <c r="AO23" s="364"/>
      <c r="AP23" s="364"/>
      <c r="AQ23" s="365"/>
      <c r="AR23" s="363"/>
      <c r="AS23" s="364"/>
      <c r="AT23" s="365"/>
      <c r="AU23" s="642">
        <f t="shared" si="3"/>
        <v>0</v>
      </c>
      <c r="AV23" s="643"/>
      <c r="AW23" s="644">
        <f t="shared" si="1"/>
        <v>0</v>
      </c>
      <c r="AX23" s="645"/>
      <c r="AY23" s="612"/>
      <c r="AZ23" s="613"/>
      <c r="BA23" s="613"/>
      <c r="BB23" s="613"/>
      <c r="BC23" s="613"/>
      <c r="BD23" s="614"/>
    </row>
    <row r="24" spans="1:56" ht="39.950000000000003" customHeight="1" x14ac:dyDescent="0.4">
      <c r="A24" s="344"/>
      <c r="B24" s="362">
        <f t="shared" si="2"/>
        <v>11</v>
      </c>
      <c r="C24" s="632"/>
      <c r="D24" s="633"/>
      <c r="E24" s="634"/>
      <c r="F24" s="635"/>
      <c r="G24" s="636"/>
      <c r="H24" s="637"/>
      <c r="I24" s="637"/>
      <c r="J24" s="637"/>
      <c r="K24" s="638"/>
      <c r="L24" s="639"/>
      <c r="M24" s="640"/>
      <c r="N24" s="640"/>
      <c r="O24" s="641"/>
      <c r="P24" s="363"/>
      <c r="Q24" s="364"/>
      <c r="R24" s="364"/>
      <c r="S24" s="364"/>
      <c r="T24" s="364"/>
      <c r="U24" s="364"/>
      <c r="V24" s="365"/>
      <c r="W24" s="363"/>
      <c r="X24" s="364"/>
      <c r="Y24" s="364"/>
      <c r="Z24" s="364"/>
      <c r="AA24" s="364"/>
      <c r="AB24" s="364"/>
      <c r="AC24" s="365"/>
      <c r="AD24" s="363"/>
      <c r="AE24" s="364"/>
      <c r="AF24" s="364"/>
      <c r="AG24" s="364"/>
      <c r="AH24" s="364"/>
      <c r="AI24" s="364"/>
      <c r="AJ24" s="365"/>
      <c r="AK24" s="363"/>
      <c r="AL24" s="364"/>
      <c r="AM24" s="364"/>
      <c r="AN24" s="364"/>
      <c r="AO24" s="364"/>
      <c r="AP24" s="364"/>
      <c r="AQ24" s="365"/>
      <c r="AR24" s="363"/>
      <c r="AS24" s="364"/>
      <c r="AT24" s="365"/>
      <c r="AU24" s="642">
        <f t="shared" si="3"/>
        <v>0</v>
      </c>
      <c r="AV24" s="643"/>
      <c r="AW24" s="644">
        <f t="shared" si="1"/>
        <v>0</v>
      </c>
      <c r="AX24" s="645"/>
      <c r="AY24" s="612"/>
      <c r="AZ24" s="613"/>
      <c r="BA24" s="613"/>
      <c r="BB24" s="613"/>
      <c r="BC24" s="613"/>
      <c r="BD24" s="614"/>
    </row>
    <row r="25" spans="1:56" ht="39.950000000000003" customHeight="1" x14ac:dyDescent="0.4">
      <c r="A25" s="344"/>
      <c r="B25" s="362">
        <f t="shared" si="2"/>
        <v>12</v>
      </c>
      <c r="C25" s="632"/>
      <c r="D25" s="633"/>
      <c r="E25" s="634"/>
      <c r="F25" s="635"/>
      <c r="G25" s="636"/>
      <c r="H25" s="637"/>
      <c r="I25" s="637"/>
      <c r="J25" s="637"/>
      <c r="K25" s="638"/>
      <c r="L25" s="639"/>
      <c r="M25" s="640"/>
      <c r="N25" s="640"/>
      <c r="O25" s="641"/>
      <c r="P25" s="363"/>
      <c r="Q25" s="364"/>
      <c r="R25" s="364"/>
      <c r="S25" s="364"/>
      <c r="T25" s="364"/>
      <c r="U25" s="364"/>
      <c r="V25" s="365"/>
      <c r="W25" s="363"/>
      <c r="X25" s="364"/>
      <c r="Y25" s="364"/>
      <c r="Z25" s="364"/>
      <c r="AA25" s="364"/>
      <c r="AB25" s="364"/>
      <c r="AC25" s="365"/>
      <c r="AD25" s="363"/>
      <c r="AE25" s="364"/>
      <c r="AF25" s="364"/>
      <c r="AG25" s="364"/>
      <c r="AH25" s="364"/>
      <c r="AI25" s="364"/>
      <c r="AJ25" s="365"/>
      <c r="AK25" s="363"/>
      <c r="AL25" s="364"/>
      <c r="AM25" s="364"/>
      <c r="AN25" s="364"/>
      <c r="AO25" s="364"/>
      <c r="AP25" s="364"/>
      <c r="AQ25" s="365"/>
      <c r="AR25" s="363"/>
      <c r="AS25" s="364"/>
      <c r="AT25" s="365"/>
      <c r="AU25" s="642">
        <f t="shared" si="3"/>
        <v>0</v>
      </c>
      <c r="AV25" s="643"/>
      <c r="AW25" s="644">
        <f t="shared" si="1"/>
        <v>0</v>
      </c>
      <c r="AX25" s="645"/>
      <c r="AY25" s="612"/>
      <c r="AZ25" s="613"/>
      <c r="BA25" s="613"/>
      <c r="BB25" s="613"/>
      <c r="BC25" s="613"/>
      <c r="BD25" s="614"/>
    </row>
    <row r="26" spans="1:56" ht="39.950000000000003" customHeight="1" x14ac:dyDescent="0.4">
      <c r="A26" s="344"/>
      <c r="B26" s="362">
        <f t="shared" si="2"/>
        <v>13</v>
      </c>
      <c r="C26" s="632"/>
      <c r="D26" s="633"/>
      <c r="E26" s="634"/>
      <c r="F26" s="635"/>
      <c r="G26" s="636"/>
      <c r="H26" s="637"/>
      <c r="I26" s="637"/>
      <c r="J26" s="637"/>
      <c r="K26" s="638"/>
      <c r="L26" s="639"/>
      <c r="M26" s="640"/>
      <c r="N26" s="640"/>
      <c r="O26" s="641"/>
      <c r="P26" s="363"/>
      <c r="Q26" s="364"/>
      <c r="R26" s="364"/>
      <c r="S26" s="364"/>
      <c r="T26" s="364"/>
      <c r="U26" s="364"/>
      <c r="V26" s="365"/>
      <c r="W26" s="363"/>
      <c r="X26" s="364"/>
      <c r="Y26" s="364"/>
      <c r="Z26" s="364"/>
      <c r="AA26" s="364"/>
      <c r="AB26" s="364"/>
      <c r="AC26" s="365"/>
      <c r="AD26" s="363"/>
      <c r="AE26" s="364"/>
      <c r="AF26" s="364"/>
      <c r="AG26" s="364"/>
      <c r="AH26" s="364"/>
      <c r="AI26" s="364"/>
      <c r="AJ26" s="365"/>
      <c r="AK26" s="363"/>
      <c r="AL26" s="364"/>
      <c r="AM26" s="364"/>
      <c r="AN26" s="364"/>
      <c r="AO26" s="364"/>
      <c r="AP26" s="364"/>
      <c r="AQ26" s="365"/>
      <c r="AR26" s="363"/>
      <c r="AS26" s="364"/>
      <c r="AT26" s="365"/>
      <c r="AU26" s="642">
        <f t="shared" si="3"/>
        <v>0</v>
      </c>
      <c r="AV26" s="643"/>
      <c r="AW26" s="644">
        <f t="shared" si="1"/>
        <v>0</v>
      </c>
      <c r="AX26" s="645"/>
      <c r="AY26" s="612"/>
      <c r="AZ26" s="613"/>
      <c r="BA26" s="613"/>
      <c r="BB26" s="613"/>
      <c r="BC26" s="613"/>
      <c r="BD26" s="614"/>
    </row>
    <row r="27" spans="1:56" ht="39.950000000000003" customHeight="1" x14ac:dyDescent="0.4">
      <c r="A27" s="344"/>
      <c r="B27" s="362">
        <f t="shared" si="2"/>
        <v>14</v>
      </c>
      <c r="C27" s="632"/>
      <c r="D27" s="633"/>
      <c r="E27" s="634"/>
      <c r="F27" s="635"/>
      <c r="G27" s="636"/>
      <c r="H27" s="637"/>
      <c r="I27" s="637"/>
      <c r="J27" s="637"/>
      <c r="K27" s="638"/>
      <c r="L27" s="639"/>
      <c r="M27" s="640"/>
      <c r="N27" s="640"/>
      <c r="O27" s="641"/>
      <c r="P27" s="363"/>
      <c r="Q27" s="364"/>
      <c r="R27" s="364"/>
      <c r="S27" s="364"/>
      <c r="T27" s="364"/>
      <c r="U27" s="364"/>
      <c r="V27" s="365"/>
      <c r="W27" s="363"/>
      <c r="X27" s="364"/>
      <c r="Y27" s="364"/>
      <c r="Z27" s="364"/>
      <c r="AA27" s="364"/>
      <c r="AB27" s="364"/>
      <c r="AC27" s="365"/>
      <c r="AD27" s="363"/>
      <c r="AE27" s="364"/>
      <c r="AF27" s="364"/>
      <c r="AG27" s="364"/>
      <c r="AH27" s="364"/>
      <c r="AI27" s="364"/>
      <c r="AJ27" s="365"/>
      <c r="AK27" s="363"/>
      <c r="AL27" s="364"/>
      <c r="AM27" s="364"/>
      <c r="AN27" s="364"/>
      <c r="AO27" s="364"/>
      <c r="AP27" s="364"/>
      <c r="AQ27" s="365"/>
      <c r="AR27" s="363"/>
      <c r="AS27" s="364"/>
      <c r="AT27" s="365"/>
      <c r="AU27" s="642">
        <f t="shared" si="3"/>
        <v>0</v>
      </c>
      <c r="AV27" s="643"/>
      <c r="AW27" s="644">
        <f t="shared" si="1"/>
        <v>0</v>
      </c>
      <c r="AX27" s="645"/>
      <c r="AY27" s="612"/>
      <c r="AZ27" s="613"/>
      <c r="BA27" s="613"/>
      <c r="BB27" s="613"/>
      <c r="BC27" s="613"/>
      <c r="BD27" s="614"/>
    </row>
    <row r="28" spans="1:56" ht="39.950000000000003" customHeight="1" x14ac:dyDescent="0.4">
      <c r="A28" s="344"/>
      <c r="B28" s="362">
        <f t="shared" si="2"/>
        <v>15</v>
      </c>
      <c r="C28" s="632"/>
      <c r="D28" s="633"/>
      <c r="E28" s="634"/>
      <c r="F28" s="635"/>
      <c r="G28" s="636"/>
      <c r="H28" s="637"/>
      <c r="I28" s="637"/>
      <c r="J28" s="637"/>
      <c r="K28" s="638"/>
      <c r="L28" s="639"/>
      <c r="M28" s="640"/>
      <c r="N28" s="640"/>
      <c r="O28" s="641"/>
      <c r="P28" s="363"/>
      <c r="Q28" s="364"/>
      <c r="R28" s="364"/>
      <c r="S28" s="364"/>
      <c r="T28" s="364"/>
      <c r="U28" s="364"/>
      <c r="V28" s="365"/>
      <c r="W28" s="363"/>
      <c r="X28" s="364"/>
      <c r="Y28" s="364"/>
      <c r="Z28" s="364"/>
      <c r="AA28" s="364"/>
      <c r="AB28" s="364"/>
      <c r="AC28" s="365"/>
      <c r="AD28" s="363"/>
      <c r="AE28" s="364"/>
      <c r="AF28" s="364"/>
      <c r="AG28" s="364"/>
      <c r="AH28" s="364"/>
      <c r="AI28" s="364"/>
      <c r="AJ28" s="365"/>
      <c r="AK28" s="363"/>
      <c r="AL28" s="364"/>
      <c r="AM28" s="364"/>
      <c r="AN28" s="364"/>
      <c r="AO28" s="364"/>
      <c r="AP28" s="364"/>
      <c r="AQ28" s="365"/>
      <c r="AR28" s="363"/>
      <c r="AS28" s="364"/>
      <c r="AT28" s="365"/>
      <c r="AU28" s="642">
        <f t="shared" si="3"/>
        <v>0</v>
      </c>
      <c r="AV28" s="643"/>
      <c r="AW28" s="644">
        <f t="shared" si="1"/>
        <v>0</v>
      </c>
      <c r="AX28" s="645"/>
      <c r="AY28" s="612"/>
      <c r="AZ28" s="613"/>
      <c r="BA28" s="613"/>
      <c r="BB28" s="613"/>
      <c r="BC28" s="613"/>
      <c r="BD28" s="614"/>
    </row>
    <row r="29" spans="1:56" ht="39.950000000000003" customHeight="1" x14ac:dyDescent="0.4">
      <c r="A29" s="344"/>
      <c r="B29" s="362">
        <f t="shared" si="2"/>
        <v>16</v>
      </c>
      <c r="C29" s="632"/>
      <c r="D29" s="633"/>
      <c r="E29" s="634"/>
      <c r="F29" s="635"/>
      <c r="G29" s="636"/>
      <c r="H29" s="637"/>
      <c r="I29" s="637"/>
      <c r="J29" s="637"/>
      <c r="K29" s="638"/>
      <c r="L29" s="639"/>
      <c r="M29" s="640"/>
      <c r="N29" s="640"/>
      <c r="O29" s="641"/>
      <c r="P29" s="363"/>
      <c r="Q29" s="364"/>
      <c r="R29" s="364"/>
      <c r="S29" s="364"/>
      <c r="T29" s="364"/>
      <c r="U29" s="364"/>
      <c r="V29" s="365"/>
      <c r="W29" s="363"/>
      <c r="X29" s="364"/>
      <c r="Y29" s="364"/>
      <c r="Z29" s="364"/>
      <c r="AA29" s="364"/>
      <c r="AB29" s="364"/>
      <c r="AC29" s="365"/>
      <c r="AD29" s="363"/>
      <c r="AE29" s="364"/>
      <c r="AF29" s="364"/>
      <c r="AG29" s="364"/>
      <c r="AH29" s="364"/>
      <c r="AI29" s="364"/>
      <c r="AJ29" s="365"/>
      <c r="AK29" s="363"/>
      <c r="AL29" s="364"/>
      <c r="AM29" s="364"/>
      <c r="AN29" s="364"/>
      <c r="AO29" s="364"/>
      <c r="AP29" s="364"/>
      <c r="AQ29" s="365"/>
      <c r="AR29" s="363"/>
      <c r="AS29" s="364"/>
      <c r="AT29" s="365"/>
      <c r="AU29" s="642">
        <f t="shared" si="3"/>
        <v>0</v>
      </c>
      <c r="AV29" s="643"/>
      <c r="AW29" s="644">
        <f t="shared" si="1"/>
        <v>0</v>
      </c>
      <c r="AX29" s="645"/>
      <c r="AY29" s="612"/>
      <c r="AZ29" s="613"/>
      <c r="BA29" s="613"/>
      <c r="BB29" s="613"/>
      <c r="BC29" s="613"/>
      <c r="BD29" s="614"/>
    </row>
    <row r="30" spans="1:56" ht="39.950000000000003" customHeight="1" x14ac:dyDescent="0.4">
      <c r="A30" s="344"/>
      <c r="B30" s="362">
        <f t="shared" si="2"/>
        <v>17</v>
      </c>
      <c r="C30" s="632"/>
      <c r="D30" s="633"/>
      <c r="E30" s="634"/>
      <c r="F30" s="635"/>
      <c r="G30" s="636"/>
      <c r="H30" s="637"/>
      <c r="I30" s="637"/>
      <c r="J30" s="637"/>
      <c r="K30" s="638"/>
      <c r="L30" s="639"/>
      <c r="M30" s="640"/>
      <c r="N30" s="640"/>
      <c r="O30" s="641"/>
      <c r="P30" s="363"/>
      <c r="Q30" s="364"/>
      <c r="R30" s="364"/>
      <c r="S30" s="364"/>
      <c r="T30" s="364"/>
      <c r="U30" s="364"/>
      <c r="V30" s="365"/>
      <c r="W30" s="363"/>
      <c r="X30" s="364"/>
      <c r="Y30" s="364"/>
      <c r="Z30" s="364"/>
      <c r="AA30" s="364"/>
      <c r="AB30" s="364"/>
      <c r="AC30" s="365"/>
      <c r="AD30" s="363"/>
      <c r="AE30" s="364"/>
      <c r="AF30" s="364"/>
      <c r="AG30" s="364"/>
      <c r="AH30" s="364"/>
      <c r="AI30" s="364"/>
      <c r="AJ30" s="365"/>
      <c r="AK30" s="363"/>
      <c r="AL30" s="364"/>
      <c r="AM30" s="364"/>
      <c r="AN30" s="364"/>
      <c r="AO30" s="364"/>
      <c r="AP30" s="364"/>
      <c r="AQ30" s="365"/>
      <c r="AR30" s="363"/>
      <c r="AS30" s="364"/>
      <c r="AT30" s="365"/>
      <c r="AU30" s="642">
        <f t="shared" si="3"/>
        <v>0</v>
      </c>
      <c r="AV30" s="643"/>
      <c r="AW30" s="644">
        <f t="shared" si="1"/>
        <v>0</v>
      </c>
      <c r="AX30" s="645"/>
      <c r="AY30" s="612"/>
      <c r="AZ30" s="613"/>
      <c r="BA30" s="613"/>
      <c r="BB30" s="613"/>
      <c r="BC30" s="613"/>
      <c r="BD30" s="614"/>
    </row>
    <row r="31" spans="1:56" ht="39.950000000000003" customHeight="1" thickBot="1" x14ac:dyDescent="0.45">
      <c r="A31" s="344"/>
      <c r="B31" s="366">
        <f t="shared" si="2"/>
        <v>18</v>
      </c>
      <c r="C31" s="615"/>
      <c r="D31" s="616"/>
      <c r="E31" s="617"/>
      <c r="F31" s="618"/>
      <c r="G31" s="619"/>
      <c r="H31" s="620"/>
      <c r="I31" s="620"/>
      <c r="J31" s="620"/>
      <c r="K31" s="621"/>
      <c r="L31" s="622"/>
      <c r="M31" s="623"/>
      <c r="N31" s="623"/>
      <c r="O31" s="624"/>
      <c r="P31" s="367"/>
      <c r="Q31" s="368"/>
      <c r="R31" s="368"/>
      <c r="S31" s="368"/>
      <c r="T31" s="368"/>
      <c r="U31" s="368"/>
      <c r="V31" s="369"/>
      <c r="W31" s="367"/>
      <c r="X31" s="368"/>
      <c r="Y31" s="368"/>
      <c r="Z31" s="368"/>
      <c r="AA31" s="368"/>
      <c r="AB31" s="368"/>
      <c r="AC31" s="369"/>
      <c r="AD31" s="367"/>
      <c r="AE31" s="368"/>
      <c r="AF31" s="368"/>
      <c r="AG31" s="368"/>
      <c r="AH31" s="368"/>
      <c r="AI31" s="368"/>
      <c r="AJ31" s="369"/>
      <c r="AK31" s="367"/>
      <c r="AL31" s="368"/>
      <c r="AM31" s="368"/>
      <c r="AN31" s="368"/>
      <c r="AO31" s="368"/>
      <c r="AP31" s="368"/>
      <c r="AQ31" s="369"/>
      <c r="AR31" s="367"/>
      <c r="AS31" s="368"/>
      <c r="AT31" s="369"/>
      <c r="AU31" s="625">
        <f t="shared" si="3"/>
        <v>0</v>
      </c>
      <c r="AV31" s="626"/>
      <c r="AW31" s="627">
        <f t="shared" si="1"/>
        <v>0</v>
      </c>
      <c r="AX31" s="628"/>
      <c r="AY31" s="629"/>
      <c r="AZ31" s="630"/>
      <c r="BA31" s="630"/>
      <c r="BB31" s="630"/>
      <c r="BC31" s="630"/>
      <c r="BD31" s="631"/>
    </row>
    <row r="32" spans="1:56" ht="20.25" customHeight="1" x14ac:dyDescent="0.4">
      <c r="A32" s="344"/>
      <c r="B32" s="344"/>
      <c r="C32" s="370"/>
      <c r="D32" s="371"/>
      <c r="E32" s="372"/>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373"/>
      <c r="AD32" s="346"/>
      <c r="AE32" s="346"/>
      <c r="AF32" s="346"/>
      <c r="AG32" s="346"/>
      <c r="AH32" s="346"/>
      <c r="AI32" s="346"/>
      <c r="AJ32" s="346"/>
      <c r="AK32" s="346"/>
      <c r="AL32" s="346"/>
      <c r="AM32" s="346"/>
      <c r="AN32" s="346"/>
      <c r="AO32" s="346"/>
      <c r="AP32" s="346"/>
      <c r="AQ32" s="346"/>
      <c r="AR32" s="346"/>
      <c r="AS32" s="346"/>
      <c r="AT32" s="346"/>
      <c r="AU32" s="346"/>
      <c r="AV32" s="344"/>
      <c r="AW32" s="344"/>
      <c r="AX32" s="344"/>
      <c r="AY32" s="344"/>
      <c r="AZ32" s="344"/>
      <c r="BA32" s="344"/>
      <c r="BB32" s="344"/>
      <c r="BC32" s="344"/>
      <c r="BD32" s="344"/>
    </row>
    <row r="33" spans="1:56" ht="20.25" customHeight="1" x14ac:dyDescent="0.4">
      <c r="A33" s="344"/>
      <c r="B33" s="374" t="s">
        <v>521</v>
      </c>
      <c r="C33" s="374"/>
      <c r="D33" s="374"/>
      <c r="E33" s="374"/>
      <c r="F33" s="374"/>
      <c r="G33" s="374"/>
      <c r="H33" s="374"/>
      <c r="I33" s="374"/>
      <c r="J33" s="374"/>
      <c r="K33" s="374"/>
      <c r="L33" s="375"/>
      <c r="M33" s="374"/>
      <c r="N33" s="374"/>
      <c r="O33" s="374"/>
      <c r="P33" s="374"/>
      <c r="Q33" s="374"/>
      <c r="R33" s="374"/>
      <c r="S33" s="374"/>
      <c r="T33" s="374" t="s">
        <v>522</v>
      </c>
      <c r="U33" s="374"/>
      <c r="V33" s="374"/>
      <c r="W33" s="374"/>
      <c r="X33" s="374"/>
      <c r="Y33" s="374"/>
      <c r="Z33" s="376"/>
      <c r="AA33" s="346"/>
      <c r="AB33" s="346"/>
      <c r="AC33" s="346"/>
      <c r="AD33" s="346"/>
      <c r="AE33" s="346"/>
      <c r="AF33" s="346"/>
      <c r="AG33" s="346"/>
      <c r="AH33" s="346"/>
      <c r="AI33" s="346"/>
      <c r="AJ33" s="346"/>
      <c r="AK33" s="346"/>
      <c r="AL33" s="346"/>
      <c r="AM33" s="346"/>
      <c r="AN33" s="346"/>
      <c r="AO33" s="346"/>
      <c r="AP33" s="346"/>
      <c r="AQ33" s="346"/>
      <c r="AR33" s="346"/>
      <c r="AS33" s="346"/>
      <c r="AT33" s="346"/>
      <c r="AU33" s="346"/>
      <c r="AV33" s="346"/>
      <c r="AW33" s="346"/>
      <c r="AX33" s="346"/>
      <c r="AY33" s="346"/>
      <c r="AZ33" s="346"/>
      <c r="BA33" s="346"/>
      <c r="BB33" s="346"/>
      <c r="BC33" s="346"/>
      <c r="BD33" s="346"/>
    </row>
    <row r="34" spans="1:56" ht="20.25" customHeight="1" x14ac:dyDescent="0.4">
      <c r="A34" s="344"/>
      <c r="B34" s="374"/>
      <c r="C34" s="610" t="s">
        <v>523</v>
      </c>
      <c r="D34" s="610"/>
      <c r="E34" s="610" t="s">
        <v>524</v>
      </c>
      <c r="F34" s="610"/>
      <c r="G34" s="610"/>
      <c r="H34" s="610"/>
      <c r="I34" s="374"/>
      <c r="J34" s="611" t="s">
        <v>525</v>
      </c>
      <c r="K34" s="611"/>
      <c r="L34" s="611"/>
      <c r="M34" s="611"/>
      <c r="N34" s="340"/>
      <c r="O34" s="340"/>
      <c r="P34" s="377" t="s">
        <v>526</v>
      </c>
      <c r="Q34" s="377"/>
      <c r="R34" s="374"/>
      <c r="S34" s="374"/>
      <c r="T34" s="585" t="s">
        <v>527</v>
      </c>
      <c r="U34" s="587"/>
      <c r="V34" s="585" t="s">
        <v>528</v>
      </c>
      <c r="W34" s="586"/>
      <c r="X34" s="586"/>
      <c r="Y34" s="587"/>
      <c r="Z34" s="376"/>
      <c r="AA34" s="346"/>
      <c r="AB34" s="346"/>
      <c r="AC34" s="346"/>
      <c r="AD34" s="346"/>
      <c r="AE34" s="346"/>
      <c r="AF34" s="346"/>
      <c r="AG34" s="346"/>
      <c r="AH34" s="346"/>
      <c r="AI34" s="346"/>
      <c r="AJ34" s="346"/>
      <c r="AK34" s="346"/>
      <c r="AL34" s="346"/>
      <c r="AM34" s="346"/>
      <c r="AN34" s="346"/>
      <c r="AO34" s="346"/>
      <c r="AP34" s="346"/>
      <c r="AQ34" s="346"/>
      <c r="AR34" s="346"/>
      <c r="AS34" s="346"/>
      <c r="AT34" s="346"/>
      <c r="AU34" s="346"/>
      <c r="AV34" s="346"/>
      <c r="AW34" s="346"/>
      <c r="AX34" s="346"/>
      <c r="AY34" s="346"/>
      <c r="AZ34" s="346"/>
      <c r="BA34" s="346"/>
      <c r="BB34" s="346"/>
      <c r="BC34" s="346"/>
      <c r="BD34" s="346"/>
    </row>
    <row r="35" spans="1:56" ht="20.25" customHeight="1" x14ac:dyDescent="0.4">
      <c r="A35" s="344"/>
      <c r="B35" s="374"/>
      <c r="C35" s="584"/>
      <c r="D35" s="584"/>
      <c r="E35" s="584" t="s">
        <v>529</v>
      </c>
      <c r="F35" s="584"/>
      <c r="G35" s="584" t="s">
        <v>530</v>
      </c>
      <c r="H35" s="584"/>
      <c r="I35" s="374"/>
      <c r="J35" s="584" t="s">
        <v>529</v>
      </c>
      <c r="K35" s="584"/>
      <c r="L35" s="584" t="s">
        <v>530</v>
      </c>
      <c r="M35" s="584"/>
      <c r="N35" s="340"/>
      <c r="O35" s="340"/>
      <c r="P35" s="377" t="s">
        <v>531</v>
      </c>
      <c r="Q35" s="377"/>
      <c r="R35" s="374"/>
      <c r="S35" s="374"/>
      <c r="T35" s="585" t="s">
        <v>532</v>
      </c>
      <c r="U35" s="587"/>
      <c r="V35" s="585" t="s">
        <v>533</v>
      </c>
      <c r="W35" s="586"/>
      <c r="X35" s="586"/>
      <c r="Y35" s="587"/>
      <c r="Z35" s="378"/>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346"/>
      <c r="AZ35" s="346"/>
      <c r="BA35" s="346"/>
      <c r="BB35" s="346"/>
      <c r="BC35" s="346"/>
      <c r="BD35" s="346"/>
    </row>
    <row r="36" spans="1:56" ht="20.25" customHeight="1" x14ac:dyDescent="0.4">
      <c r="A36" s="344"/>
      <c r="B36" s="374"/>
      <c r="C36" s="585" t="s">
        <v>532</v>
      </c>
      <c r="D36" s="587"/>
      <c r="E36" s="602">
        <f>SUMIFS($AU$14:$AV$31,$C$14:$D$31,"介護支援専門員",$E$14:$F$31,"A")</f>
        <v>0</v>
      </c>
      <c r="F36" s="603"/>
      <c r="G36" s="604">
        <f>SUMIFS($AW$14:$AX$31,$C$14:$D$31,"介護支援専門員",$E$14:$F$31,"A")</f>
        <v>0</v>
      </c>
      <c r="H36" s="605"/>
      <c r="I36" s="379"/>
      <c r="J36" s="606">
        <v>0</v>
      </c>
      <c r="K36" s="607"/>
      <c r="L36" s="606">
        <v>0</v>
      </c>
      <c r="M36" s="607"/>
      <c r="N36" s="380"/>
      <c r="O36" s="380"/>
      <c r="P36" s="606">
        <v>0</v>
      </c>
      <c r="Q36" s="607"/>
      <c r="R36" s="374"/>
      <c r="S36" s="374"/>
      <c r="T36" s="585" t="s">
        <v>534</v>
      </c>
      <c r="U36" s="587"/>
      <c r="V36" s="585" t="s">
        <v>535</v>
      </c>
      <c r="W36" s="586"/>
      <c r="X36" s="586"/>
      <c r="Y36" s="587"/>
      <c r="Z36" s="381"/>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346"/>
      <c r="AZ36" s="346"/>
      <c r="BA36" s="346"/>
      <c r="BB36" s="346"/>
      <c r="BC36" s="346"/>
      <c r="BD36" s="346"/>
    </row>
    <row r="37" spans="1:56" ht="20.25" customHeight="1" x14ac:dyDescent="0.4">
      <c r="A37" s="344"/>
      <c r="B37" s="374"/>
      <c r="C37" s="585" t="s">
        <v>534</v>
      </c>
      <c r="D37" s="587"/>
      <c r="E37" s="602">
        <f>SUMIFS($AU$14:$AV$31,$C$14:$D$31,"介護支援専門員",$E$14:$F$31,"B")</f>
        <v>0</v>
      </c>
      <c r="F37" s="603"/>
      <c r="G37" s="604">
        <f>SUMIFS($AW$14:$AX$31,$C$14:$D$31,"介護支援専門員",$E$14:$F$31,"B")</f>
        <v>0</v>
      </c>
      <c r="H37" s="605"/>
      <c r="I37" s="379"/>
      <c r="J37" s="606">
        <v>0</v>
      </c>
      <c r="K37" s="607"/>
      <c r="L37" s="606">
        <v>0</v>
      </c>
      <c r="M37" s="607"/>
      <c r="N37" s="380"/>
      <c r="O37" s="380"/>
      <c r="P37" s="606">
        <v>0</v>
      </c>
      <c r="Q37" s="607"/>
      <c r="R37" s="374"/>
      <c r="S37" s="374"/>
      <c r="T37" s="585" t="s">
        <v>536</v>
      </c>
      <c r="U37" s="587"/>
      <c r="V37" s="585" t="s">
        <v>537</v>
      </c>
      <c r="W37" s="586"/>
      <c r="X37" s="586"/>
      <c r="Y37" s="587"/>
      <c r="Z37" s="381"/>
      <c r="AA37" s="346"/>
      <c r="AB37" s="346"/>
      <c r="AC37" s="346"/>
      <c r="AD37" s="346"/>
      <c r="AE37" s="346"/>
      <c r="AF37" s="346"/>
      <c r="AG37" s="346"/>
      <c r="AH37" s="346"/>
      <c r="AI37" s="346"/>
      <c r="AJ37" s="346"/>
      <c r="AK37" s="346"/>
      <c r="AL37" s="346"/>
      <c r="AM37" s="346"/>
      <c r="AN37" s="346"/>
      <c r="AO37" s="346"/>
      <c r="AP37" s="346"/>
      <c r="AQ37" s="346"/>
      <c r="AR37" s="346"/>
      <c r="AS37" s="346"/>
      <c r="AT37" s="346"/>
      <c r="AU37" s="346"/>
      <c r="AV37" s="346"/>
      <c r="AW37" s="346"/>
      <c r="AX37" s="346"/>
      <c r="AY37" s="346"/>
      <c r="AZ37" s="346"/>
      <c r="BA37" s="346"/>
      <c r="BB37" s="346"/>
      <c r="BC37" s="346"/>
      <c r="BD37" s="346"/>
    </row>
    <row r="38" spans="1:56" ht="20.25" customHeight="1" x14ac:dyDescent="0.4">
      <c r="A38" s="344"/>
      <c r="B38" s="374"/>
      <c r="C38" s="585" t="s">
        <v>536</v>
      </c>
      <c r="D38" s="587"/>
      <c r="E38" s="602">
        <f>SUMIFS($AU$14:$AV$31,$C$14:$D$31,"介護支援専門員",$E$14:$F$31,"C")</f>
        <v>0</v>
      </c>
      <c r="F38" s="603"/>
      <c r="G38" s="604">
        <f>SUMIFS($AW$14:$AX$31,$C$14:$D$31,"介護支援専門員",$E$14:$F$31,"C")</f>
        <v>0</v>
      </c>
      <c r="H38" s="605"/>
      <c r="I38" s="379"/>
      <c r="J38" s="606">
        <v>0</v>
      </c>
      <c r="K38" s="607"/>
      <c r="L38" s="608">
        <v>0</v>
      </c>
      <c r="M38" s="609"/>
      <c r="N38" s="380"/>
      <c r="O38" s="380"/>
      <c r="P38" s="602" t="s">
        <v>538</v>
      </c>
      <c r="Q38" s="603"/>
      <c r="R38" s="374"/>
      <c r="S38" s="374"/>
      <c r="T38" s="585" t="s">
        <v>539</v>
      </c>
      <c r="U38" s="587"/>
      <c r="V38" s="585" t="s">
        <v>540</v>
      </c>
      <c r="W38" s="586"/>
      <c r="X38" s="586"/>
      <c r="Y38" s="587"/>
      <c r="Z38" s="382"/>
      <c r="AA38" s="346"/>
      <c r="AB38" s="346"/>
      <c r="AC38" s="346"/>
      <c r="AD38" s="346"/>
      <c r="AE38" s="346"/>
      <c r="AF38" s="346"/>
      <c r="AG38" s="346"/>
      <c r="AH38" s="346"/>
      <c r="AI38" s="346"/>
      <c r="AJ38" s="346"/>
      <c r="AK38" s="346"/>
      <c r="AL38" s="346"/>
      <c r="AM38" s="346"/>
      <c r="AN38" s="346"/>
      <c r="AO38" s="346"/>
      <c r="AP38" s="346"/>
      <c r="AQ38" s="346"/>
      <c r="AR38" s="346"/>
      <c r="AS38" s="346"/>
      <c r="AT38" s="346"/>
      <c r="AU38" s="346"/>
      <c r="AV38" s="346"/>
      <c r="AW38" s="346"/>
      <c r="AX38" s="346"/>
      <c r="AY38" s="346"/>
      <c r="AZ38" s="346"/>
      <c r="BA38" s="346"/>
      <c r="BB38" s="346"/>
      <c r="BC38" s="346"/>
      <c r="BD38" s="346"/>
    </row>
    <row r="39" spans="1:56" ht="20.25" customHeight="1" x14ac:dyDescent="0.4">
      <c r="A39" s="344"/>
      <c r="B39" s="374"/>
      <c r="C39" s="585" t="s">
        <v>539</v>
      </c>
      <c r="D39" s="587"/>
      <c r="E39" s="602">
        <f>SUMIFS($AU$14:$AV$31,$C$14:$D$31,"介護支援専門員",$E$14:$F$31,"D")</f>
        <v>0</v>
      </c>
      <c r="F39" s="603"/>
      <c r="G39" s="604">
        <f>SUMIFS($AW$14:$AX$31,$C$14:$D$31,"介護支援専門員",$E$14:$F$31,"D")</f>
        <v>0</v>
      </c>
      <c r="H39" s="605"/>
      <c r="I39" s="379"/>
      <c r="J39" s="606">
        <v>0</v>
      </c>
      <c r="K39" s="607"/>
      <c r="L39" s="608">
        <v>0</v>
      </c>
      <c r="M39" s="609"/>
      <c r="N39" s="380"/>
      <c r="O39" s="380"/>
      <c r="P39" s="602" t="s">
        <v>538</v>
      </c>
      <c r="Q39" s="603"/>
      <c r="R39" s="374"/>
      <c r="S39" s="374"/>
      <c r="T39" s="374"/>
      <c r="U39" s="600"/>
      <c r="V39" s="600"/>
      <c r="W39" s="601"/>
      <c r="X39" s="601"/>
      <c r="Y39" s="383"/>
      <c r="Z39" s="383"/>
      <c r="AA39" s="346"/>
      <c r="AB39" s="346"/>
      <c r="AC39" s="346"/>
      <c r="AD39" s="346"/>
      <c r="AE39" s="346"/>
      <c r="AF39" s="346"/>
      <c r="AG39" s="346"/>
      <c r="AH39" s="346"/>
      <c r="AI39" s="346"/>
      <c r="AJ39" s="346"/>
      <c r="AK39" s="346"/>
      <c r="AL39" s="346"/>
      <c r="AM39" s="346"/>
      <c r="AN39" s="346"/>
      <c r="AO39" s="346"/>
      <c r="AP39" s="346"/>
      <c r="AQ39" s="346"/>
      <c r="AR39" s="346"/>
      <c r="AS39" s="346"/>
      <c r="AT39" s="346"/>
      <c r="AU39" s="346"/>
      <c r="AV39" s="346"/>
      <c r="AW39" s="346"/>
      <c r="AX39" s="346"/>
      <c r="AY39" s="346"/>
      <c r="AZ39" s="346"/>
      <c r="BA39" s="346"/>
      <c r="BB39" s="346"/>
      <c r="BC39" s="346"/>
      <c r="BD39" s="346"/>
    </row>
    <row r="40" spans="1:56" ht="20.25" customHeight="1" x14ac:dyDescent="0.4">
      <c r="A40" s="344"/>
      <c r="B40" s="374"/>
      <c r="C40" s="585" t="s">
        <v>541</v>
      </c>
      <c r="D40" s="587"/>
      <c r="E40" s="602">
        <f>SUM(E36:F39)</f>
        <v>0</v>
      </c>
      <c r="F40" s="603"/>
      <c r="G40" s="604">
        <f>SUM(G36:H39)</f>
        <v>0</v>
      </c>
      <c r="H40" s="605"/>
      <c r="I40" s="379"/>
      <c r="J40" s="602">
        <f>SUM(J36:K39)</f>
        <v>0</v>
      </c>
      <c r="K40" s="603"/>
      <c r="L40" s="602">
        <f>SUM(L36:M39)</f>
        <v>0</v>
      </c>
      <c r="M40" s="603"/>
      <c r="N40" s="380"/>
      <c r="O40" s="380"/>
      <c r="P40" s="602">
        <f>SUM(P36:Q37)</f>
        <v>0</v>
      </c>
      <c r="Q40" s="603"/>
      <c r="R40" s="374"/>
      <c r="S40" s="374"/>
      <c r="T40" s="374"/>
      <c r="U40" s="600"/>
      <c r="V40" s="600"/>
      <c r="W40" s="601"/>
      <c r="X40" s="601"/>
      <c r="Y40" s="384"/>
      <c r="Z40" s="384"/>
      <c r="AA40" s="346"/>
      <c r="AB40" s="346"/>
      <c r="AC40" s="346"/>
      <c r="AD40" s="346"/>
      <c r="AE40" s="346"/>
      <c r="AF40" s="346"/>
      <c r="AG40" s="346"/>
      <c r="AH40" s="346"/>
      <c r="AI40" s="346"/>
      <c r="AJ40" s="346"/>
      <c r="AK40" s="346"/>
      <c r="AL40" s="346"/>
      <c r="AM40" s="346"/>
      <c r="AN40" s="346"/>
      <c r="AO40" s="346"/>
      <c r="AP40" s="346"/>
      <c r="AQ40" s="346"/>
      <c r="AR40" s="346"/>
      <c r="AS40" s="346"/>
      <c r="AT40" s="346"/>
      <c r="AU40" s="346"/>
      <c r="AV40" s="346"/>
      <c r="AW40" s="346"/>
      <c r="AX40" s="346"/>
      <c r="AY40" s="346"/>
      <c r="AZ40" s="346"/>
      <c r="BA40" s="346"/>
      <c r="BB40" s="346"/>
      <c r="BC40" s="346"/>
      <c r="BD40" s="346"/>
    </row>
    <row r="41" spans="1:56" ht="20.25" customHeight="1" x14ac:dyDescent="0.4">
      <c r="A41" s="344"/>
      <c r="B41" s="374"/>
      <c r="C41" s="374"/>
      <c r="D41" s="374"/>
      <c r="E41" s="374"/>
      <c r="F41" s="374"/>
      <c r="G41" s="374"/>
      <c r="H41" s="374"/>
      <c r="I41" s="374"/>
      <c r="J41" s="374"/>
      <c r="K41" s="374"/>
      <c r="L41" s="375"/>
      <c r="M41" s="374"/>
      <c r="N41" s="374"/>
      <c r="O41" s="374"/>
      <c r="P41" s="374"/>
      <c r="Q41" s="374"/>
      <c r="R41" s="374"/>
      <c r="S41" s="374"/>
      <c r="T41" s="374"/>
      <c r="U41" s="376"/>
      <c r="V41" s="376"/>
      <c r="W41" s="376"/>
      <c r="X41" s="376"/>
      <c r="Y41" s="376"/>
      <c r="Z41" s="376"/>
      <c r="AA41" s="346"/>
      <c r="AB41" s="346"/>
      <c r="AC41" s="346"/>
      <c r="AD41" s="346"/>
      <c r="AE41" s="346"/>
      <c r="AF41" s="346"/>
      <c r="AG41" s="346"/>
      <c r="AH41" s="346"/>
      <c r="AI41" s="346"/>
      <c r="AJ41" s="346"/>
      <c r="AK41" s="346"/>
      <c r="AL41" s="346"/>
      <c r="AM41" s="346"/>
      <c r="AN41" s="346"/>
      <c r="AO41" s="346"/>
      <c r="AP41" s="346"/>
      <c r="AQ41" s="346"/>
      <c r="AR41" s="346"/>
      <c r="AS41" s="346"/>
      <c r="AT41" s="346"/>
      <c r="AU41" s="346"/>
      <c r="AV41" s="346"/>
      <c r="AW41" s="346"/>
      <c r="AX41" s="346"/>
      <c r="AY41" s="346"/>
      <c r="AZ41" s="346"/>
      <c r="BA41" s="346"/>
      <c r="BB41" s="346"/>
      <c r="BC41" s="346"/>
      <c r="BD41" s="346"/>
    </row>
    <row r="42" spans="1:56" ht="20.25" customHeight="1" x14ac:dyDescent="0.4">
      <c r="A42" s="344"/>
      <c r="B42" s="374"/>
      <c r="C42" s="375" t="s">
        <v>542</v>
      </c>
      <c r="D42" s="374"/>
      <c r="E42" s="374"/>
      <c r="F42" s="374"/>
      <c r="G42" s="374"/>
      <c r="H42" s="374"/>
      <c r="I42" s="385" t="s">
        <v>543</v>
      </c>
      <c r="J42" s="594" t="s">
        <v>382</v>
      </c>
      <c r="K42" s="595"/>
      <c r="L42" s="386"/>
      <c r="M42" s="385"/>
      <c r="N42" s="374"/>
      <c r="O42" s="374"/>
      <c r="P42" s="374"/>
      <c r="Q42" s="374"/>
      <c r="R42" s="374"/>
      <c r="S42" s="374"/>
      <c r="T42" s="374"/>
      <c r="U42" s="387"/>
      <c r="V42" s="376"/>
      <c r="W42" s="376"/>
      <c r="X42" s="376"/>
      <c r="Y42" s="376"/>
      <c r="Z42" s="376"/>
      <c r="AA42" s="346"/>
      <c r="AB42" s="346"/>
      <c r="AC42" s="346"/>
      <c r="AD42" s="346"/>
      <c r="AE42" s="346"/>
      <c r="AF42" s="346"/>
      <c r="AG42" s="346"/>
      <c r="AH42" s="346"/>
      <c r="AI42" s="346"/>
      <c r="AJ42" s="346"/>
      <c r="AK42" s="346"/>
      <c r="AL42" s="346"/>
      <c r="AM42" s="346"/>
      <c r="AN42" s="346"/>
      <c r="AO42" s="346"/>
      <c r="AP42" s="346"/>
      <c r="AQ42" s="346"/>
      <c r="AR42" s="346"/>
      <c r="AS42" s="346"/>
      <c r="AT42" s="346"/>
      <c r="AU42" s="346"/>
      <c r="AV42" s="346"/>
      <c r="AW42" s="346"/>
      <c r="AX42" s="346"/>
      <c r="AY42" s="346"/>
      <c r="AZ42" s="346"/>
      <c r="BA42" s="346"/>
      <c r="BB42" s="346"/>
      <c r="BC42" s="346"/>
      <c r="BD42" s="346"/>
    </row>
    <row r="43" spans="1:56" ht="20.25" customHeight="1" x14ac:dyDescent="0.4">
      <c r="A43" s="344"/>
      <c r="B43" s="374"/>
      <c r="C43" s="374" t="s">
        <v>544</v>
      </c>
      <c r="D43" s="374"/>
      <c r="E43" s="374"/>
      <c r="F43" s="374"/>
      <c r="G43" s="374"/>
      <c r="H43" s="374" t="s">
        <v>545</v>
      </c>
      <c r="I43" s="374"/>
      <c r="J43" s="374"/>
      <c r="K43" s="374"/>
      <c r="L43" s="375"/>
      <c r="M43" s="374"/>
      <c r="N43" s="374"/>
      <c r="O43" s="374"/>
      <c r="P43" s="374"/>
      <c r="Q43" s="374"/>
      <c r="R43" s="374"/>
      <c r="S43" s="374"/>
      <c r="T43" s="374"/>
      <c r="U43" s="376"/>
      <c r="V43" s="376"/>
      <c r="W43" s="376"/>
      <c r="X43" s="376"/>
      <c r="Y43" s="376"/>
      <c r="Z43" s="376"/>
      <c r="AA43" s="346"/>
      <c r="AB43" s="346"/>
      <c r="AC43" s="346"/>
      <c r="AD43" s="346"/>
      <c r="AE43" s="346"/>
      <c r="AF43" s="346"/>
      <c r="AG43" s="346"/>
      <c r="AH43" s="346"/>
      <c r="AI43" s="346"/>
      <c r="AJ43" s="346"/>
      <c r="AK43" s="346"/>
      <c r="AL43" s="346"/>
      <c r="AM43" s="346"/>
      <c r="AN43" s="346"/>
      <c r="AO43" s="346"/>
      <c r="AP43" s="346"/>
      <c r="AQ43" s="346"/>
      <c r="AR43" s="346"/>
      <c r="AS43" s="346"/>
      <c r="AT43" s="346"/>
      <c r="AU43" s="346"/>
      <c r="AV43" s="346"/>
      <c r="AW43" s="346"/>
      <c r="AX43" s="346"/>
      <c r="AY43" s="346"/>
      <c r="AZ43" s="346"/>
      <c r="BA43" s="346"/>
      <c r="BB43" s="346"/>
      <c r="BC43" s="346"/>
      <c r="BD43" s="346"/>
    </row>
    <row r="44" spans="1:56" ht="20.25" customHeight="1" x14ac:dyDescent="0.4">
      <c r="A44" s="344"/>
      <c r="B44" s="374"/>
      <c r="C44" s="374" t="str">
        <f>IF($J$42="週","対象時間数（週平均）","対象時間数（当月合計）")</f>
        <v>対象時間数（週平均）</v>
      </c>
      <c r="D44" s="374"/>
      <c r="E44" s="374"/>
      <c r="F44" s="374"/>
      <c r="G44" s="374"/>
      <c r="H44" s="374" t="str">
        <f>IF($J$42="週","週に勤務すべき時間数","当月に勤務すべき時間数")</f>
        <v>週に勤務すべき時間数</v>
      </c>
      <c r="I44" s="374"/>
      <c r="J44" s="374"/>
      <c r="K44" s="374"/>
      <c r="L44" s="375"/>
      <c r="M44" s="584" t="s">
        <v>546</v>
      </c>
      <c r="N44" s="584"/>
      <c r="O44" s="584"/>
      <c r="P44" s="584"/>
      <c r="Q44" s="374"/>
      <c r="R44" s="374"/>
      <c r="S44" s="374"/>
      <c r="T44" s="374"/>
      <c r="U44" s="376"/>
      <c r="V44" s="376"/>
      <c r="W44" s="376"/>
      <c r="X44" s="376"/>
      <c r="Y44" s="376"/>
      <c r="Z44" s="376"/>
      <c r="AA44" s="346"/>
      <c r="AB44" s="346"/>
      <c r="AC44" s="346"/>
      <c r="AD44" s="346"/>
      <c r="AE44" s="346"/>
      <c r="AF44" s="346"/>
      <c r="AG44" s="346"/>
      <c r="AH44" s="346"/>
      <c r="AI44" s="346"/>
      <c r="AJ44" s="346"/>
      <c r="AK44" s="346"/>
      <c r="AL44" s="346"/>
      <c r="AM44" s="346"/>
      <c r="AN44" s="346"/>
      <c r="AO44" s="346"/>
      <c r="AP44" s="346"/>
      <c r="AQ44" s="346"/>
      <c r="AR44" s="346"/>
      <c r="AS44" s="346"/>
      <c r="AT44" s="346"/>
      <c r="AU44" s="346"/>
      <c r="AV44" s="346"/>
      <c r="AW44" s="346"/>
      <c r="AX44" s="346"/>
      <c r="AY44" s="346"/>
      <c r="AZ44" s="346"/>
      <c r="BA44" s="346"/>
      <c r="BB44" s="346"/>
      <c r="BC44" s="346"/>
      <c r="BD44" s="346"/>
    </row>
    <row r="45" spans="1:56" ht="20.25" customHeight="1" x14ac:dyDescent="0.4">
      <c r="A45" s="344"/>
      <c r="B45" s="374"/>
      <c r="C45" s="596">
        <f>IF($J$42="週",L40,J40)</f>
        <v>0</v>
      </c>
      <c r="D45" s="597"/>
      <c r="E45" s="597"/>
      <c r="F45" s="598"/>
      <c r="G45" s="388" t="s">
        <v>547</v>
      </c>
      <c r="H45" s="585">
        <f>IF($J$42="週",$AV$5,$AZ$5)</f>
        <v>40</v>
      </c>
      <c r="I45" s="586"/>
      <c r="J45" s="586"/>
      <c r="K45" s="587"/>
      <c r="L45" s="388" t="s">
        <v>548</v>
      </c>
      <c r="M45" s="588">
        <f>ROUNDDOWN(C45/H45,1)</f>
        <v>0</v>
      </c>
      <c r="N45" s="589"/>
      <c r="O45" s="589"/>
      <c r="P45" s="590"/>
      <c r="Q45" s="374"/>
      <c r="R45" s="374"/>
      <c r="S45" s="374"/>
      <c r="T45" s="374"/>
      <c r="U45" s="599"/>
      <c r="V45" s="599"/>
      <c r="W45" s="599"/>
      <c r="X45" s="599"/>
      <c r="Y45" s="381"/>
      <c r="Z45" s="376"/>
      <c r="AA45" s="346"/>
      <c r="AB45" s="346"/>
      <c r="AC45" s="346"/>
      <c r="AD45" s="346"/>
      <c r="AE45" s="346"/>
      <c r="AF45" s="346"/>
      <c r="AG45" s="346"/>
      <c r="AH45" s="346"/>
      <c r="AI45" s="346"/>
      <c r="AJ45" s="346"/>
      <c r="AK45" s="346"/>
      <c r="AL45" s="346"/>
      <c r="AM45" s="346"/>
      <c r="AN45" s="346"/>
      <c r="AO45" s="346"/>
      <c r="AP45" s="346"/>
      <c r="AQ45" s="346"/>
      <c r="AR45" s="346"/>
      <c r="AS45" s="346"/>
      <c r="AT45" s="346"/>
      <c r="AU45" s="346"/>
      <c r="AV45" s="346"/>
      <c r="AW45" s="346"/>
      <c r="AX45" s="346"/>
      <c r="AY45" s="346"/>
      <c r="AZ45" s="346"/>
      <c r="BA45" s="346"/>
      <c r="BB45" s="346"/>
      <c r="BC45" s="346"/>
      <c r="BD45" s="346"/>
    </row>
    <row r="46" spans="1:56" ht="20.25" customHeight="1" x14ac:dyDescent="0.4">
      <c r="A46" s="344"/>
      <c r="B46" s="374"/>
      <c r="C46" s="374"/>
      <c r="D46" s="374"/>
      <c r="E46" s="374"/>
      <c r="F46" s="374"/>
      <c r="G46" s="374"/>
      <c r="H46" s="374"/>
      <c r="I46" s="374"/>
      <c r="J46" s="374"/>
      <c r="K46" s="374"/>
      <c r="L46" s="375"/>
      <c r="M46" s="374" t="s">
        <v>549</v>
      </c>
      <c r="N46" s="374"/>
      <c r="O46" s="374"/>
      <c r="P46" s="374"/>
      <c r="Q46" s="374"/>
      <c r="R46" s="374"/>
      <c r="S46" s="374"/>
      <c r="T46" s="374"/>
      <c r="U46" s="376"/>
      <c r="V46" s="376"/>
      <c r="W46" s="376"/>
      <c r="X46" s="376"/>
      <c r="Y46" s="376"/>
      <c r="Z46" s="376"/>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346"/>
      <c r="AZ46" s="346"/>
      <c r="BA46" s="346"/>
      <c r="BB46" s="346"/>
      <c r="BC46" s="346"/>
      <c r="BD46" s="346"/>
    </row>
    <row r="47" spans="1:56" ht="20.25" customHeight="1" x14ac:dyDescent="0.4">
      <c r="A47" s="344"/>
      <c r="B47" s="374"/>
      <c r="C47" s="374" t="s">
        <v>550</v>
      </c>
      <c r="D47" s="374"/>
      <c r="E47" s="374"/>
      <c r="F47" s="374"/>
      <c r="G47" s="374"/>
      <c r="H47" s="374"/>
      <c r="I47" s="374"/>
      <c r="J47" s="374"/>
      <c r="K47" s="374"/>
      <c r="L47" s="375"/>
      <c r="M47" s="374"/>
      <c r="N47" s="374"/>
      <c r="O47" s="374"/>
      <c r="P47" s="374"/>
      <c r="Q47" s="374"/>
      <c r="R47" s="374"/>
      <c r="S47" s="374"/>
      <c r="T47" s="374"/>
      <c r="U47" s="374"/>
      <c r="V47" s="389"/>
      <c r="W47" s="390"/>
      <c r="X47" s="390"/>
      <c r="Y47" s="374"/>
      <c r="Z47" s="374"/>
      <c r="AA47" s="346"/>
      <c r="AB47" s="346"/>
      <c r="AC47" s="346"/>
      <c r="AD47" s="346"/>
      <c r="AE47" s="346"/>
      <c r="AF47" s="346"/>
      <c r="AG47" s="346"/>
      <c r="AH47" s="346"/>
      <c r="AI47" s="346"/>
      <c r="AJ47" s="346"/>
      <c r="AK47" s="346"/>
      <c r="AL47" s="346"/>
      <c r="AM47" s="346"/>
      <c r="AN47" s="346"/>
      <c r="AO47" s="346"/>
      <c r="AP47" s="346"/>
      <c r="AQ47" s="346"/>
      <c r="AR47" s="346"/>
      <c r="AS47" s="346"/>
      <c r="AT47" s="346"/>
      <c r="AU47" s="346"/>
      <c r="AV47" s="346"/>
      <c r="AW47" s="346"/>
      <c r="AX47" s="346"/>
      <c r="AY47" s="346"/>
      <c r="AZ47" s="346"/>
      <c r="BA47" s="346"/>
      <c r="BB47" s="346"/>
      <c r="BC47" s="346"/>
      <c r="BD47" s="346"/>
    </row>
    <row r="48" spans="1:56" ht="20.25" customHeight="1" x14ac:dyDescent="0.4">
      <c r="A48" s="344"/>
      <c r="B48" s="374"/>
      <c r="C48" s="374" t="s">
        <v>526</v>
      </c>
      <c r="D48" s="374"/>
      <c r="E48" s="374"/>
      <c r="F48" s="374"/>
      <c r="G48" s="374"/>
      <c r="H48" s="374"/>
      <c r="I48" s="374"/>
      <c r="J48" s="374"/>
      <c r="K48" s="374"/>
      <c r="L48" s="375"/>
      <c r="M48" s="388"/>
      <c r="N48" s="388"/>
      <c r="O48" s="388"/>
      <c r="P48" s="388"/>
      <c r="Q48" s="374"/>
      <c r="R48" s="374"/>
      <c r="S48" s="374"/>
      <c r="T48" s="374"/>
      <c r="U48" s="374"/>
      <c r="V48" s="389"/>
      <c r="W48" s="390"/>
      <c r="X48" s="390"/>
      <c r="Y48" s="374"/>
      <c r="Z48" s="374"/>
      <c r="AA48" s="346"/>
      <c r="AB48" s="346"/>
      <c r="AC48" s="346"/>
      <c r="AD48" s="346"/>
      <c r="AE48" s="346"/>
      <c r="AF48" s="346"/>
      <c r="AG48" s="346"/>
      <c r="AH48" s="346"/>
      <c r="AI48" s="346"/>
      <c r="AJ48" s="346"/>
      <c r="AK48" s="346"/>
      <c r="AL48" s="346"/>
      <c r="AM48" s="346"/>
      <c r="AN48" s="346"/>
      <c r="AO48" s="346"/>
      <c r="AP48" s="346"/>
      <c r="AQ48" s="346"/>
      <c r="AR48" s="346"/>
      <c r="AS48" s="346"/>
      <c r="AT48" s="346"/>
      <c r="AU48" s="346"/>
      <c r="AV48" s="346"/>
      <c r="AW48" s="346"/>
      <c r="AX48" s="346"/>
      <c r="AY48" s="346"/>
      <c r="AZ48" s="346"/>
      <c r="BA48" s="346"/>
      <c r="BB48" s="346"/>
      <c r="BC48" s="346"/>
      <c r="BD48" s="346"/>
    </row>
    <row r="49" spans="1:58" ht="20.25" customHeight="1" x14ac:dyDescent="0.4">
      <c r="A49" s="344"/>
      <c r="B49" s="374"/>
      <c r="C49" s="340" t="s">
        <v>390</v>
      </c>
      <c r="D49" s="340"/>
      <c r="E49" s="340"/>
      <c r="F49" s="340"/>
      <c r="G49" s="340"/>
      <c r="H49" s="374" t="s">
        <v>551</v>
      </c>
      <c r="I49" s="340"/>
      <c r="J49" s="340"/>
      <c r="K49" s="340"/>
      <c r="L49" s="340"/>
      <c r="M49" s="584" t="s">
        <v>541</v>
      </c>
      <c r="N49" s="584"/>
      <c r="O49" s="584"/>
      <c r="P49" s="584"/>
      <c r="Q49" s="374"/>
      <c r="R49" s="374"/>
      <c r="S49" s="374"/>
      <c r="T49" s="374"/>
      <c r="U49" s="374"/>
      <c r="V49" s="389"/>
      <c r="W49" s="390"/>
      <c r="X49" s="390"/>
      <c r="Y49" s="374"/>
      <c r="Z49" s="374"/>
      <c r="AA49" s="346"/>
      <c r="AB49" s="346"/>
      <c r="AC49" s="346"/>
      <c r="AD49" s="346"/>
      <c r="AE49" s="346"/>
      <c r="AF49" s="346"/>
      <c r="AG49" s="346"/>
      <c r="AH49" s="346"/>
      <c r="AI49" s="346"/>
      <c r="AJ49" s="346"/>
      <c r="AK49" s="346"/>
      <c r="AL49" s="346"/>
      <c r="AM49" s="346"/>
      <c r="AN49" s="346"/>
      <c r="AO49" s="346"/>
      <c r="AP49" s="346"/>
      <c r="AQ49" s="346"/>
      <c r="AR49" s="346"/>
      <c r="AS49" s="346"/>
      <c r="AT49" s="346"/>
      <c r="AU49" s="346"/>
      <c r="AV49" s="346"/>
      <c r="AW49" s="346"/>
      <c r="AX49" s="346"/>
      <c r="AY49" s="346"/>
      <c r="AZ49" s="346"/>
      <c r="BA49" s="346"/>
      <c r="BB49" s="346"/>
      <c r="BC49" s="346"/>
      <c r="BD49" s="346"/>
    </row>
    <row r="50" spans="1:58" ht="20.25" customHeight="1" x14ac:dyDescent="0.4">
      <c r="A50" s="344"/>
      <c r="B50" s="374"/>
      <c r="C50" s="585">
        <f>P40</f>
        <v>0</v>
      </c>
      <c r="D50" s="586"/>
      <c r="E50" s="586"/>
      <c r="F50" s="587"/>
      <c r="G50" s="388" t="s">
        <v>552</v>
      </c>
      <c r="H50" s="588">
        <f>M45</f>
        <v>0</v>
      </c>
      <c r="I50" s="589"/>
      <c r="J50" s="589"/>
      <c r="K50" s="590"/>
      <c r="L50" s="388" t="s">
        <v>548</v>
      </c>
      <c r="M50" s="591">
        <f>ROUNDDOWN(C50+H50,1)</f>
        <v>0</v>
      </c>
      <c r="N50" s="592"/>
      <c r="O50" s="592"/>
      <c r="P50" s="593"/>
      <c r="Q50" s="374"/>
      <c r="R50" s="374"/>
      <c r="S50" s="374"/>
      <c r="T50" s="374"/>
      <c r="U50" s="374"/>
      <c r="V50" s="389"/>
      <c r="W50" s="390"/>
      <c r="X50" s="390"/>
      <c r="Y50" s="374"/>
      <c r="Z50" s="374"/>
      <c r="AA50" s="346"/>
      <c r="AB50" s="346"/>
      <c r="AC50" s="346"/>
      <c r="AD50" s="346"/>
      <c r="AE50" s="346"/>
      <c r="AF50" s="346"/>
      <c r="AG50" s="346"/>
      <c r="AH50" s="346"/>
      <c r="AI50" s="346"/>
      <c r="AJ50" s="346"/>
      <c r="AK50" s="346"/>
      <c r="AL50" s="346"/>
      <c r="AM50" s="346"/>
      <c r="AN50" s="346"/>
      <c r="AO50" s="346"/>
      <c r="AP50" s="346"/>
      <c r="AQ50" s="346"/>
      <c r="AR50" s="346"/>
      <c r="AS50" s="346"/>
      <c r="AT50" s="346"/>
      <c r="AU50" s="346"/>
      <c r="AV50" s="346"/>
      <c r="AW50" s="346"/>
      <c r="AX50" s="346"/>
      <c r="AY50" s="346"/>
      <c r="AZ50" s="346"/>
      <c r="BA50" s="346"/>
      <c r="BB50" s="346"/>
      <c r="BC50" s="346"/>
      <c r="BD50" s="346"/>
    </row>
    <row r="51" spans="1:58" ht="20.25" customHeight="1" x14ac:dyDescent="0.4">
      <c r="A51" s="344"/>
      <c r="B51" s="374"/>
      <c r="C51" s="374"/>
      <c r="D51" s="374"/>
      <c r="E51" s="374"/>
      <c r="F51" s="374"/>
      <c r="G51" s="374"/>
      <c r="H51" s="374"/>
      <c r="I51" s="374"/>
      <c r="J51" s="374"/>
      <c r="K51" s="374"/>
      <c r="L51" s="374"/>
      <c r="M51" s="374"/>
      <c r="N51" s="375"/>
      <c r="O51" s="374"/>
      <c r="P51" s="374"/>
      <c r="Q51" s="374"/>
      <c r="R51" s="374"/>
      <c r="S51" s="374"/>
      <c r="T51" s="374"/>
      <c r="U51" s="374"/>
      <c r="V51" s="389"/>
      <c r="W51" s="390"/>
      <c r="X51" s="390"/>
      <c r="Y51" s="374"/>
      <c r="Z51" s="374"/>
      <c r="AA51" s="346"/>
      <c r="AB51" s="346"/>
      <c r="AC51" s="346"/>
      <c r="AD51" s="346"/>
      <c r="AE51" s="346"/>
      <c r="AF51" s="346"/>
      <c r="AG51" s="346"/>
      <c r="AH51" s="346"/>
      <c r="AI51" s="346"/>
      <c r="AJ51" s="346"/>
      <c r="AK51" s="346"/>
      <c r="AL51" s="346"/>
      <c r="AM51" s="346"/>
      <c r="AN51" s="346"/>
      <c r="AO51" s="346"/>
      <c r="AP51" s="346"/>
      <c r="AQ51" s="346"/>
      <c r="AR51" s="346"/>
      <c r="AS51" s="346"/>
      <c r="AT51" s="346"/>
      <c r="AU51" s="346"/>
      <c r="AV51" s="346"/>
      <c r="AW51" s="346"/>
      <c r="AX51" s="346"/>
      <c r="AY51" s="346"/>
      <c r="AZ51" s="346"/>
      <c r="BA51" s="346"/>
      <c r="BB51" s="346"/>
      <c r="BC51" s="346"/>
      <c r="BD51" s="346"/>
    </row>
    <row r="52" spans="1:58" ht="20.25" customHeight="1" x14ac:dyDescent="0.4">
      <c r="C52" s="391"/>
      <c r="D52" s="391"/>
      <c r="E52" s="392"/>
      <c r="F52" s="392"/>
      <c r="G52" s="392"/>
      <c r="H52" s="392"/>
      <c r="I52" s="392"/>
      <c r="J52" s="392"/>
      <c r="K52" s="392"/>
      <c r="L52" s="392"/>
      <c r="M52" s="392"/>
      <c r="N52" s="392"/>
      <c r="O52" s="392"/>
      <c r="P52" s="392"/>
      <c r="Q52" s="392"/>
      <c r="R52" s="392"/>
      <c r="S52" s="392"/>
      <c r="T52" s="391"/>
      <c r="U52" s="392"/>
      <c r="V52" s="392"/>
      <c r="W52" s="392"/>
      <c r="X52" s="392"/>
      <c r="Y52" s="392"/>
      <c r="Z52" s="392"/>
      <c r="AA52" s="392"/>
      <c r="AB52" s="392"/>
      <c r="AC52" s="392"/>
      <c r="AD52" s="392"/>
      <c r="AE52" s="392"/>
      <c r="AF52" s="392"/>
      <c r="AJ52" s="393"/>
      <c r="AK52" s="394"/>
      <c r="AL52" s="394"/>
      <c r="AM52" s="392"/>
      <c r="AN52" s="392"/>
      <c r="AO52" s="392"/>
      <c r="AP52" s="392"/>
      <c r="AQ52" s="392"/>
      <c r="AR52" s="392"/>
      <c r="AS52" s="392"/>
      <c r="AT52" s="392"/>
      <c r="AU52" s="392"/>
      <c r="AV52" s="392"/>
      <c r="AW52" s="392"/>
      <c r="AX52" s="392"/>
      <c r="AY52" s="392"/>
      <c r="AZ52" s="392"/>
      <c r="BA52" s="392"/>
      <c r="BB52" s="392"/>
      <c r="BC52" s="392"/>
      <c r="BD52" s="392"/>
      <c r="BE52" s="394"/>
    </row>
    <row r="53" spans="1:58" ht="20.25" customHeight="1" x14ac:dyDescent="0.4">
      <c r="A53" s="392"/>
      <c r="B53" s="392"/>
      <c r="C53" s="391"/>
      <c r="D53" s="391"/>
      <c r="E53" s="392"/>
      <c r="F53" s="392"/>
      <c r="G53" s="392"/>
      <c r="H53" s="392"/>
      <c r="I53" s="392"/>
      <c r="J53" s="392"/>
      <c r="K53" s="392"/>
      <c r="L53" s="392"/>
      <c r="M53" s="392"/>
      <c r="N53" s="392"/>
      <c r="O53" s="392"/>
      <c r="P53" s="392"/>
      <c r="Q53" s="392"/>
      <c r="R53" s="392"/>
      <c r="S53" s="392"/>
      <c r="T53" s="392"/>
      <c r="U53" s="391"/>
      <c r="V53" s="392"/>
      <c r="W53" s="392"/>
      <c r="X53" s="392"/>
      <c r="Y53" s="392"/>
      <c r="Z53" s="392"/>
      <c r="AA53" s="392"/>
      <c r="AB53" s="392"/>
      <c r="AC53" s="392"/>
      <c r="AD53" s="392"/>
      <c r="AE53" s="392"/>
      <c r="AF53" s="392"/>
      <c r="AG53" s="392"/>
      <c r="AK53" s="393"/>
      <c r="AL53" s="394"/>
      <c r="AM53" s="394"/>
      <c r="AN53" s="392"/>
      <c r="AO53" s="392"/>
      <c r="AP53" s="392"/>
      <c r="AQ53" s="392"/>
      <c r="AR53" s="392"/>
      <c r="AS53" s="392"/>
      <c r="AT53" s="392"/>
      <c r="AU53" s="392"/>
      <c r="AV53" s="392"/>
      <c r="AW53" s="392"/>
      <c r="AX53" s="392"/>
      <c r="AY53" s="392"/>
      <c r="AZ53" s="392"/>
      <c r="BA53" s="392"/>
      <c r="BB53" s="392"/>
      <c r="BC53" s="392"/>
      <c r="BD53" s="392"/>
      <c r="BE53" s="392"/>
      <c r="BF53" s="394"/>
    </row>
    <row r="54" spans="1:58" ht="20.25" customHeight="1" x14ac:dyDescent="0.4">
      <c r="A54" s="392"/>
      <c r="B54" s="392"/>
      <c r="C54" s="392"/>
      <c r="D54" s="391"/>
      <c r="E54" s="392"/>
      <c r="F54" s="392"/>
      <c r="G54" s="392"/>
      <c r="H54" s="392"/>
      <c r="I54" s="392"/>
      <c r="J54" s="392"/>
      <c r="K54" s="392"/>
      <c r="L54" s="392"/>
      <c r="M54" s="392"/>
      <c r="N54" s="392"/>
      <c r="O54" s="392"/>
      <c r="P54" s="392"/>
      <c r="Q54" s="392"/>
      <c r="R54" s="392"/>
      <c r="S54" s="392"/>
      <c r="T54" s="392"/>
      <c r="U54" s="391"/>
      <c r="V54" s="392"/>
      <c r="W54" s="392"/>
      <c r="X54" s="392"/>
      <c r="Y54" s="392"/>
      <c r="Z54" s="392"/>
      <c r="AA54" s="392"/>
      <c r="AB54" s="392"/>
      <c r="AC54" s="392"/>
      <c r="AD54" s="392"/>
      <c r="AE54" s="392"/>
      <c r="AF54" s="392"/>
      <c r="AG54" s="392"/>
      <c r="AK54" s="393"/>
      <c r="AL54" s="394"/>
      <c r="AM54" s="394"/>
      <c r="AN54" s="392"/>
      <c r="AO54" s="392"/>
      <c r="AP54" s="392"/>
      <c r="AQ54" s="392"/>
      <c r="AR54" s="392"/>
      <c r="AS54" s="392"/>
      <c r="AT54" s="392"/>
      <c r="AU54" s="392"/>
      <c r="AV54" s="392"/>
      <c r="AW54" s="392"/>
      <c r="AX54" s="392"/>
      <c r="AY54" s="392"/>
      <c r="AZ54" s="392"/>
      <c r="BA54" s="392"/>
      <c r="BB54" s="392"/>
      <c r="BC54" s="392"/>
      <c r="BD54" s="392"/>
      <c r="BE54" s="392"/>
      <c r="BF54" s="394"/>
    </row>
    <row r="55" spans="1:58" ht="20.25" customHeight="1" x14ac:dyDescent="0.4">
      <c r="A55" s="392"/>
      <c r="B55" s="392"/>
      <c r="C55" s="391"/>
      <c r="D55" s="391"/>
      <c r="E55" s="392"/>
      <c r="F55" s="392"/>
      <c r="G55" s="392"/>
      <c r="H55" s="392"/>
      <c r="I55" s="392"/>
      <c r="J55" s="392"/>
      <c r="K55" s="392"/>
      <c r="L55" s="392"/>
      <c r="M55" s="392"/>
      <c r="N55" s="392"/>
      <c r="O55" s="392"/>
      <c r="P55" s="392"/>
      <c r="Q55" s="392"/>
      <c r="R55" s="392"/>
      <c r="S55" s="392"/>
      <c r="T55" s="392"/>
      <c r="U55" s="391"/>
      <c r="V55" s="392"/>
      <c r="W55" s="392"/>
      <c r="X55" s="392"/>
      <c r="Y55" s="392"/>
      <c r="Z55" s="392"/>
      <c r="AA55" s="392"/>
      <c r="AB55" s="392"/>
      <c r="AC55" s="392"/>
      <c r="AD55" s="392"/>
      <c r="AE55" s="392"/>
      <c r="AF55" s="392"/>
      <c r="AG55" s="392"/>
      <c r="AK55" s="393"/>
      <c r="AL55" s="394"/>
      <c r="AM55" s="394"/>
      <c r="AN55" s="392"/>
      <c r="AO55" s="392"/>
      <c r="AP55" s="392"/>
      <c r="AQ55" s="392"/>
      <c r="AR55" s="392"/>
      <c r="AS55" s="392"/>
      <c r="AT55" s="392"/>
      <c r="AU55" s="392"/>
      <c r="AV55" s="392"/>
      <c r="AW55" s="392"/>
      <c r="AX55" s="392"/>
      <c r="AY55" s="392"/>
      <c r="AZ55" s="392"/>
      <c r="BA55" s="392"/>
      <c r="BB55" s="392"/>
      <c r="BC55" s="392"/>
      <c r="BD55" s="392"/>
      <c r="BE55" s="392"/>
      <c r="BF55" s="394"/>
    </row>
    <row r="56" spans="1:58" ht="20.25" customHeight="1" x14ac:dyDescent="0.4">
      <c r="C56" s="393"/>
      <c r="D56" s="393"/>
      <c r="E56" s="393"/>
      <c r="F56" s="393"/>
      <c r="G56" s="393"/>
      <c r="H56" s="393"/>
      <c r="I56" s="393"/>
      <c r="J56" s="393"/>
      <c r="K56" s="393"/>
      <c r="L56" s="393"/>
      <c r="M56" s="393"/>
      <c r="N56" s="393"/>
      <c r="O56" s="393"/>
      <c r="P56" s="393"/>
      <c r="Q56" s="393"/>
      <c r="R56" s="393"/>
      <c r="S56" s="393"/>
      <c r="T56" s="393"/>
      <c r="U56" s="394"/>
      <c r="V56" s="394"/>
      <c r="W56" s="393"/>
      <c r="X56" s="393"/>
      <c r="Y56" s="393"/>
      <c r="Z56" s="393"/>
      <c r="AA56" s="393"/>
      <c r="AB56" s="393"/>
      <c r="AC56" s="393"/>
      <c r="AD56" s="393"/>
      <c r="AE56" s="393"/>
      <c r="AF56" s="393"/>
      <c r="AG56" s="393"/>
      <c r="AH56" s="393"/>
      <c r="AI56" s="393"/>
      <c r="AJ56" s="393"/>
      <c r="AK56" s="393"/>
      <c r="AL56" s="394"/>
      <c r="AM56" s="394"/>
      <c r="AN56" s="392"/>
      <c r="AO56" s="392"/>
      <c r="AP56" s="392"/>
      <c r="AQ56" s="392"/>
      <c r="AR56" s="392"/>
      <c r="AS56" s="392"/>
      <c r="AT56" s="392"/>
      <c r="AU56" s="392"/>
      <c r="AV56" s="392"/>
      <c r="AW56" s="392"/>
      <c r="AX56" s="392"/>
      <c r="AY56" s="392"/>
      <c r="AZ56" s="392"/>
      <c r="BA56" s="392"/>
      <c r="BB56" s="392"/>
      <c r="BC56" s="392"/>
      <c r="BD56" s="392"/>
      <c r="BE56" s="392"/>
      <c r="BF56" s="394"/>
    </row>
    <row r="57" spans="1:58" ht="20.25" customHeight="1" x14ac:dyDescent="0.4">
      <c r="C57" s="393"/>
      <c r="D57" s="393"/>
      <c r="E57" s="393"/>
      <c r="F57" s="393"/>
      <c r="G57" s="393"/>
      <c r="H57" s="393"/>
      <c r="I57" s="393"/>
      <c r="J57" s="393"/>
      <c r="K57" s="393"/>
      <c r="L57" s="393"/>
      <c r="M57" s="393"/>
      <c r="N57" s="393"/>
      <c r="O57" s="393"/>
      <c r="P57" s="393"/>
      <c r="Q57" s="393"/>
      <c r="R57" s="393"/>
      <c r="S57" s="393"/>
      <c r="T57" s="393"/>
      <c r="U57" s="394"/>
      <c r="V57" s="394"/>
      <c r="W57" s="393"/>
      <c r="X57" s="393"/>
      <c r="Y57" s="393"/>
      <c r="Z57" s="393"/>
      <c r="AA57" s="393"/>
      <c r="AB57" s="393"/>
      <c r="AC57" s="393"/>
      <c r="AD57" s="393"/>
      <c r="AE57" s="393"/>
      <c r="AF57" s="393"/>
      <c r="AG57" s="393"/>
      <c r="AH57" s="393"/>
      <c r="AI57" s="393"/>
      <c r="AJ57" s="393"/>
      <c r="AK57" s="393"/>
      <c r="AL57" s="394"/>
      <c r="AM57" s="394"/>
      <c r="AN57" s="392"/>
      <c r="AO57" s="392"/>
      <c r="AP57" s="392"/>
      <c r="AQ57" s="392"/>
      <c r="AR57" s="392"/>
      <c r="AS57" s="392"/>
      <c r="AT57" s="392"/>
      <c r="AU57" s="392"/>
      <c r="AV57" s="392"/>
      <c r="AW57" s="392"/>
      <c r="AX57" s="392"/>
      <c r="AY57" s="392"/>
      <c r="AZ57" s="392"/>
      <c r="BA57" s="392"/>
      <c r="BB57" s="392"/>
      <c r="BC57" s="392"/>
      <c r="BD57" s="392"/>
      <c r="BE57" s="392"/>
      <c r="BF57" s="394"/>
    </row>
  </sheetData>
  <sheetProtection insertRows="0"/>
  <mergeCells count="212">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M49:P49"/>
    <mergeCell ref="C50:F50"/>
    <mergeCell ref="H50:K50"/>
    <mergeCell ref="M50:P50"/>
    <mergeCell ref="J42:K42"/>
    <mergeCell ref="M44:P44"/>
    <mergeCell ref="C45:F45"/>
    <mergeCell ref="H45:K45"/>
    <mergeCell ref="M45:P45"/>
  </mergeCells>
  <phoneticPr fontId="3"/>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allowBlank="1" showInputMessage="1" showErrorMessage="1" error="入力可能範囲　32～40" sqref="AZ6"/>
    <dataValidation type="list" allowBlank="1" showInputMessage="1" sqref="E14:F31">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4:K31">
      <formula1>INDIRECT(C14)</formula1>
    </dataValidation>
    <dataValidation type="list" allowBlank="1" showInputMessage="1" sqref="C14:D31">
      <formula1>職種</formula1>
    </dataValidation>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'D:\users\0415\AppData\Local\Temp\Temp1_標準様式.zip\[2-3_標準様式1_11_勤務表_居宅介護支援.xlsx]プルダウン・リスト'!#REF!</xm:f>
          </x14:formula1>
          <xm:sqref>AM1:BA1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F57"/>
  <sheetViews>
    <sheetView showGridLines="0" view="pageBreakPreview" zoomScale="70" zoomScaleNormal="55" zoomScaleSheetLayoutView="70" workbookViewId="0"/>
  </sheetViews>
  <sheetFormatPr defaultColWidth="5" defaultRowHeight="20.25" customHeight="1" x14ac:dyDescent="0.4"/>
  <cols>
    <col min="1" max="1" width="1.5" style="258" customWidth="1"/>
    <col min="2" max="56" width="6.25" style="258" customWidth="1"/>
    <col min="57" max="16384" width="5" style="258"/>
  </cols>
  <sheetData>
    <row r="1" spans="1:57" s="254" customFormat="1" ht="20.25" customHeight="1" x14ac:dyDescent="0.4">
      <c r="A1" s="189"/>
      <c r="B1" s="189"/>
      <c r="C1" s="190" t="s">
        <v>330</v>
      </c>
      <c r="D1" s="190"/>
      <c r="E1" s="189"/>
      <c r="F1" s="189"/>
      <c r="G1" s="191" t="s">
        <v>331</v>
      </c>
      <c r="H1" s="189"/>
      <c r="I1" s="189"/>
      <c r="J1" s="190"/>
      <c r="K1" s="190"/>
      <c r="L1" s="190"/>
      <c r="M1" s="190"/>
      <c r="N1" s="189"/>
      <c r="O1" s="189"/>
      <c r="P1" s="189"/>
      <c r="Q1" s="189"/>
      <c r="R1" s="189"/>
      <c r="S1" s="189"/>
      <c r="T1" s="189"/>
      <c r="U1" s="189"/>
      <c r="V1" s="189"/>
      <c r="W1" s="189"/>
      <c r="X1" s="189"/>
      <c r="Y1" s="189"/>
      <c r="Z1" s="189"/>
      <c r="AA1" s="189"/>
      <c r="AB1" s="189"/>
      <c r="AC1" s="189"/>
      <c r="AD1" s="189"/>
      <c r="AE1" s="189"/>
      <c r="AF1" s="189"/>
      <c r="AG1" s="189"/>
      <c r="AH1" s="189"/>
      <c r="AI1" s="189"/>
      <c r="AJ1" s="189"/>
      <c r="AK1" s="192" t="s">
        <v>332</v>
      </c>
      <c r="AL1" s="192" t="s">
        <v>333</v>
      </c>
      <c r="AM1" s="812" t="s">
        <v>334</v>
      </c>
      <c r="AN1" s="812"/>
      <c r="AO1" s="812"/>
      <c r="AP1" s="812"/>
      <c r="AQ1" s="812"/>
      <c r="AR1" s="812"/>
      <c r="AS1" s="812"/>
      <c r="AT1" s="812"/>
      <c r="AU1" s="812"/>
      <c r="AV1" s="812"/>
      <c r="AW1" s="812"/>
      <c r="AX1" s="812"/>
      <c r="AY1" s="812"/>
      <c r="AZ1" s="812"/>
      <c r="BA1" s="812"/>
      <c r="BB1" s="193" t="s">
        <v>126</v>
      </c>
      <c r="BC1" s="189"/>
      <c r="BD1" s="189"/>
    </row>
    <row r="2" spans="1:57" s="256" customFormat="1" ht="20.25" customHeight="1" x14ac:dyDescent="0.4">
      <c r="A2" s="194"/>
      <c r="B2" s="194"/>
      <c r="C2" s="194"/>
      <c r="D2" s="191"/>
      <c r="E2" s="194"/>
      <c r="F2" s="194"/>
      <c r="G2" s="194"/>
      <c r="H2" s="191"/>
      <c r="I2" s="192"/>
      <c r="J2" s="192"/>
      <c r="K2" s="192"/>
      <c r="L2" s="192"/>
      <c r="M2" s="192"/>
      <c r="N2" s="194"/>
      <c r="O2" s="194"/>
      <c r="P2" s="194"/>
      <c r="Q2" s="194"/>
      <c r="R2" s="194"/>
      <c r="S2" s="194"/>
      <c r="T2" s="192" t="s">
        <v>115</v>
      </c>
      <c r="U2" s="813">
        <v>6</v>
      </c>
      <c r="V2" s="813"/>
      <c r="W2" s="192" t="s">
        <v>333</v>
      </c>
      <c r="X2" s="814">
        <f>IF(U2=0,"",YEAR(DATE(2018+U2,1,1)))</f>
        <v>2024</v>
      </c>
      <c r="Y2" s="814"/>
      <c r="Z2" s="194" t="s">
        <v>335</v>
      </c>
      <c r="AA2" s="194" t="s">
        <v>116</v>
      </c>
      <c r="AB2" s="813">
        <v>4</v>
      </c>
      <c r="AC2" s="813"/>
      <c r="AD2" s="194" t="s">
        <v>117</v>
      </c>
      <c r="AE2" s="194"/>
      <c r="AF2" s="194"/>
      <c r="AG2" s="194"/>
      <c r="AH2" s="194"/>
      <c r="AI2" s="194"/>
      <c r="AJ2" s="193"/>
      <c r="AK2" s="192" t="s">
        <v>336</v>
      </c>
      <c r="AL2" s="192" t="s">
        <v>333</v>
      </c>
      <c r="AM2" s="813" t="s">
        <v>393</v>
      </c>
      <c r="AN2" s="813"/>
      <c r="AO2" s="813"/>
      <c r="AP2" s="813"/>
      <c r="AQ2" s="813"/>
      <c r="AR2" s="813"/>
      <c r="AS2" s="813"/>
      <c r="AT2" s="813"/>
      <c r="AU2" s="813"/>
      <c r="AV2" s="813"/>
      <c r="AW2" s="813"/>
      <c r="AX2" s="813"/>
      <c r="AY2" s="813"/>
      <c r="AZ2" s="813"/>
      <c r="BA2" s="813"/>
      <c r="BB2" s="193" t="s">
        <v>126</v>
      </c>
      <c r="BC2" s="192"/>
      <c r="BD2" s="192"/>
      <c r="BE2" s="255"/>
    </row>
    <row r="3" spans="1:57" s="256" customFormat="1" ht="20.25" customHeight="1" x14ac:dyDescent="0.4">
      <c r="A3" s="194"/>
      <c r="B3" s="194"/>
      <c r="C3" s="194"/>
      <c r="D3" s="191"/>
      <c r="E3" s="194"/>
      <c r="F3" s="194"/>
      <c r="G3" s="194"/>
      <c r="H3" s="191"/>
      <c r="I3" s="192"/>
      <c r="J3" s="192"/>
      <c r="K3" s="192"/>
      <c r="L3" s="192"/>
      <c r="M3" s="192"/>
      <c r="N3" s="194"/>
      <c r="O3" s="194"/>
      <c r="P3" s="194"/>
      <c r="Q3" s="194"/>
      <c r="R3" s="194"/>
      <c r="S3" s="194"/>
      <c r="T3" s="195"/>
      <c r="U3" s="196"/>
      <c r="V3" s="196"/>
      <c r="W3" s="197"/>
      <c r="X3" s="196"/>
      <c r="Y3" s="196"/>
      <c r="Z3" s="198"/>
      <c r="AA3" s="198"/>
      <c r="AB3" s="196"/>
      <c r="AC3" s="196"/>
      <c r="AD3" s="199"/>
      <c r="AE3" s="194"/>
      <c r="AF3" s="194"/>
      <c r="AG3" s="194"/>
      <c r="AH3" s="194"/>
      <c r="AI3" s="194"/>
      <c r="AJ3" s="193"/>
      <c r="AK3" s="192"/>
      <c r="AL3" s="192"/>
      <c r="AM3" s="200"/>
      <c r="AN3" s="200"/>
      <c r="AO3" s="200"/>
      <c r="AP3" s="200"/>
      <c r="AQ3" s="200"/>
      <c r="AR3" s="200"/>
      <c r="AS3" s="200"/>
      <c r="AT3" s="200"/>
      <c r="AU3" s="200"/>
      <c r="AV3" s="200"/>
      <c r="AW3" s="200"/>
      <c r="AX3" s="200"/>
      <c r="AY3" s="201" t="s">
        <v>337</v>
      </c>
      <c r="AZ3" s="815" t="s">
        <v>338</v>
      </c>
      <c r="BA3" s="815"/>
      <c r="BB3" s="815"/>
      <c r="BC3" s="815"/>
      <c r="BD3" s="192"/>
      <c r="BE3" s="255"/>
    </row>
    <row r="4" spans="1:57" s="256" customFormat="1" ht="20.25" customHeight="1" x14ac:dyDescent="0.4">
      <c r="A4" s="194"/>
      <c r="B4" s="202"/>
      <c r="C4" s="202"/>
      <c r="D4" s="202"/>
      <c r="E4" s="202"/>
      <c r="F4" s="202"/>
      <c r="G4" s="202"/>
      <c r="H4" s="202"/>
      <c r="I4" s="202"/>
      <c r="J4" s="203"/>
      <c r="K4" s="204"/>
      <c r="L4" s="204"/>
      <c r="M4" s="204"/>
      <c r="N4" s="204"/>
      <c r="O4" s="204"/>
      <c r="P4" s="205"/>
      <c r="Q4" s="204"/>
      <c r="R4" s="204"/>
      <c r="S4" s="194"/>
      <c r="T4" s="194"/>
      <c r="U4" s="194"/>
      <c r="V4" s="194"/>
      <c r="W4" s="194"/>
      <c r="X4" s="194"/>
      <c r="Y4" s="194"/>
      <c r="Z4" s="198"/>
      <c r="AA4" s="198"/>
      <c r="AB4" s="196"/>
      <c r="AC4" s="196"/>
      <c r="AD4" s="199"/>
      <c r="AE4" s="194"/>
      <c r="AF4" s="194"/>
      <c r="AG4" s="194"/>
      <c r="AH4" s="194"/>
      <c r="AI4" s="194"/>
      <c r="AJ4" s="193"/>
      <c r="AK4" s="192"/>
      <c r="AL4" s="192"/>
      <c r="AM4" s="200"/>
      <c r="AN4" s="200"/>
      <c r="AO4" s="200"/>
      <c r="AP4" s="200"/>
      <c r="AQ4" s="200"/>
      <c r="AR4" s="200"/>
      <c r="AS4" s="200"/>
      <c r="AT4" s="200"/>
      <c r="AU4" s="200"/>
      <c r="AV4" s="200"/>
      <c r="AW4" s="200"/>
      <c r="AX4" s="200"/>
      <c r="AY4" s="201" t="s">
        <v>339</v>
      </c>
      <c r="AZ4" s="815" t="s">
        <v>340</v>
      </c>
      <c r="BA4" s="815"/>
      <c r="BB4" s="815"/>
      <c r="BC4" s="815"/>
      <c r="BD4" s="192"/>
      <c r="BE4" s="255"/>
    </row>
    <row r="5" spans="1:57" s="256" customFormat="1" ht="20.25" customHeight="1" x14ac:dyDescent="0.4">
      <c r="A5" s="194"/>
      <c r="B5" s="4"/>
      <c r="C5" s="4"/>
      <c r="D5" s="4"/>
      <c r="E5" s="4"/>
      <c r="F5" s="4"/>
      <c r="G5" s="4"/>
      <c r="H5" s="4"/>
      <c r="I5" s="4"/>
      <c r="J5" s="204"/>
      <c r="K5" s="206"/>
      <c r="L5" s="207"/>
      <c r="M5" s="207"/>
      <c r="N5" s="207"/>
      <c r="O5" s="207"/>
      <c r="P5" s="4"/>
      <c r="Q5" s="202"/>
      <c r="R5" s="202"/>
      <c r="S5" s="189"/>
      <c r="T5" s="194"/>
      <c r="U5" s="194"/>
      <c r="V5" s="194"/>
      <c r="W5" s="194"/>
      <c r="X5" s="194"/>
      <c r="Y5" s="194"/>
      <c r="Z5" s="198"/>
      <c r="AA5" s="198"/>
      <c r="AB5" s="196"/>
      <c r="AC5" s="196"/>
      <c r="AD5" s="189"/>
      <c r="AE5" s="189"/>
      <c r="AF5" s="189"/>
      <c r="AG5" s="189"/>
      <c r="AH5" s="194"/>
      <c r="AI5" s="194"/>
      <c r="AJ5" s="189" t="s">
        <v>341</v>
      </c>
      <c r="AK5" s="189"/>
      <c r="AL5" s="189"/>
      <c r="AM5" s="189"/>
      <c r="AN5" s="189"/>
      <c r="AO5" s="189"/>
      <c r="AP5" s="189"/>
      <c r="AQ5" s="189"/>
      <c r="AR5" s="202"/>
      <c r="AS5" s="202"/>
      <c r="AT5" s="208"/>
      <c r="AU5" s="189"/>
      <c r="AV5" s="778">
        <v>40</v>
      </c>
      <c r="AW5" s="779"/>
      <c r="AX5" s="208" t="s">
        <v>342</v>
      </c>
      <c r="AY5" s="189"/>
      <c r="AZ5" s="816">
        <v>160</v>
      </c>
      <c r="BA5" s="817"/>
      <c r="BB5" s="208" t="s">
        <v>343</v>
      </c>
      <c r="BC5" s="189"/>
      <c r="BD5" s="194"/>
      <c r="BE5" s="255"/>
    </row>
    <row r="6" spans="1:57" s="256" customFormat="1" ht="20.25" customHeight="1" x14ac:dyDescent="0.4">
      <c r="A6" s="194"/>
      <c r="B6" s="4"/>
      <c r="C6" s="4"/>
      <c r="D6" s="4"/>
      <c r="E6" s="4"/>
      <c r="F6" s="4"/>
      <c r="G6" s="4"/>
      <c r="H6" s="4"/>
      <c r="I6" s="4"/>
      <c r="J6" s="204"/>
      <c r="K6" s="206"/>
      <c r="L6" s="207"/>
      <c r="M6" s="207"/>
      <c r="N6" s="207"/>
      <c r="O6" s="207"/>
      <c r="P6" s="4"/>
      <c r="Q6" s="202"/>
      <c r="R6" s="202"/>
      <c r="S6" s="189"/>
      <c r="T6" s="194"/>
      <c r="U6" s="194"/>
      <c r="V6" s="194"/>
      <c r="W6" s="194"/>
      <c r="X6" s="194"/>
      <c r="Y6" s="194"/>
      <c r="Z6" s="198"/>
      <c r="AA6" s="198"/>
      <c r="AB6" s="196"/>
      <c r="AC6" s="196"/>
      <c r="AD6" s="189"/>
      <c r="AE6" s="189"/>
      <c r="AF6" s="189"/>
      <c r="AG6" s="189"/>
      <c r="AH6" s="194"/>
      <c r="AI6" s="194"/>
      <c r="AJ6" s="189"/>
      <c r="AK6" s="189"/>
      <c r="AL6" s="189"/>
      <c r="AM6" s="189"/>
      <c r="AN6" s="189"/>
      <c r="AO6" s="189"/>
      <c r="AP6" s="189"/>
      <c r="AQ6" s="189" t="s">
        <v>344</v>
      </c>
      <c r="AR6" s="189"/>
      <c r="AS6" s="209"/>
      <c r="AT6" s="209"/>
      <c r="AU6" s="209"/>
      <c r="AV6" s="189"/>
      <c r="AW6" s="189"/>
      <c r="AX6" s="210"/>
      <c r="AY6" s="189"/>
      <c r="AZ6" s="778">
        <v>100</v>
      </c>
      <c r="BA6" s="779"/>
      <c r="BB6" s="208" t="s">
        <v>231</v>
      </c>
      <c r="BC6" s="189"/>
      <c r="BD6" s="194"/>
      <c r="BE6" s="255"/>
    </row>
    <row r="7" spans="1:57" s="256" customFormat="1" ht="20.25" customHeight="1" x14ac:dyDescent="0.4">
      <c r="A7" s="194"/>
      <c r="B7" s="4"/>
      <c r="C7" s="4"/>
      <c r="D7" s="4"/>
      <c r="E7" s="4"/>
      <c r="F7" s="4"/>
      <c r="G7" s="4"/>
      <c r="H7" s="4"/>
      <c r="I7" s="4"/>
      <c r="J7" s="4"/>
      <c r="K7" s="211"/>
      <c r="L7" s="211"/>
      <c r="M7" s="211"/>
      <c r="N7" s="4"/>
      <c r="O7" s="212"/>
      <c r="P7" s="213"/>
      <c r="Q7" s="213"/>
      <c r="R7" s="214"/>
      <c r="S7" s="209"/>
      <c r="T7" s="194"/>
      <c r="U7" s="194"/>
      <c r="V7" s="194"/>
      <c r="W7" s="194"/>
      <c r="X7" s="194"/>
      <c r="Y7" s="194"/>
      <c r="Z7" s="198"/>
      <c r="AA7" s="198"/>
      <c r="AB7" s="196"/>
      <c r="AC7" s="196"/>
      <c r="AD7" s="208"/>
      <c r="AE7" s="189"/>
      <c r="AF7" s="189"/>
      <c r="AG7" s="189"/>
      <c r="AH7" s="194"/>
      <c r="AI7" s="194"/>
      <c r="AJ7" s="194"/>
      <c r="AK7" s="194"/>
      <c r="AL7" s="189"/>
      <c r="AM7" s="189"/>
      <c r="AN7" s="215"/>
      <c r="AO7" s="210"/>
      <c r="AP7" s="210"/>
      <c r="AQ7" s="209"/>
      <c r="AR7" s="209"/>
      <c r="AS7" s="209"/>
      <c r="AT7" s="209"/>
      <c r="AU7" s="209"/>
      <c r="AV7" s="209"/>
      <c r="AW7" s="189" t="s">
        <v>345</v>
      </c>
      <c r="AX7" s="189"/>
      <c r="AY7" s="189"/>
      <c r="AZ7" s="780">
        <f>DAY(EOMONTH(DATE(X2,AB2,1),0))</f>
        <v>30</v>
      </c>
      <c r="BA7" s="781"/>
      <c r="BB7" s="208" t="s">
        <v>210</v>
      </c>
      <c r="BC7" s="194"/>
      <c r="BD7" s="194"/>
      <c r="BE7" s="255"/>
    </row>
    <row r="8" spans="1:57" ht="5.0999999999999996" customHeight="1" thickBot="1" x14ac:dyDescent="0.45">
      <c r="A8" s="216"/>
      <c r="B8" s="216"/>
      <c r="C8" s="217"/>
      <c r="D8" s="217"/>
      <c r="E8" s="216"/>
      <c r="F8" s="216"/>
      <c r="G8" s="216"/>
      <c r="H8" s="216"/>
      <c r="I8" s="216"/>
      <c r="J8" s="216"/>
      <c r="K8" s="216"/>
      <c r="L8" s="216"/>
      <c r="M8" s="216"/>
      <c r="N8" s="216"/>
      <c r="O8" s="216"/>
      <c r="P8" s="216"/>
      <c r="Q8" s="216"/>
      <c r="R8" s="216"/>
      <c r="S8" s="217"/>
      <c r="T8" s="216"/>
      <c r="U8" s="216"/>
      <c r="V8" s="216"/>
      <c r="W8" s="216"/>
      <c r="X8" s="216"/>
      <c r="Y8" s="216"/>
      <c r="Z8" s="216"/>
      <c r="AA8" s="216"/>
      <c r="AB8" s="216"/>
      <c r="AC8" s="216"/>
      <c r="AD8" s="216"/>
      <c r="AE8" s="216"/>
      <c r="AF8" s="216"/>
      <c r="AG8" s="216"/>
      <c r="AH8" s="216"/>
      <c r="AI8" s="216"/>
      <c r="AJ8" s="217"/>
      <c r="AK8" s="216"/>
      <c r="AL8" s="216"/>
      <c r="AM8" s="216"/>
      <c r="AN8" s="216"/>
      <c r="AO8" s="216"/>
      <c r="AP8" s="216"/>
      <c r="AQ8" s="216"/>
      <c r="AR8" s="216"/>
      <c r="AS8" s="216"/>
      <c r="AT8" s="216"/>
      <c r="AU8" s="216"/>
      <c r="AV8" s="216"/>
      <c r="AW8" s="216"/>
      <c r="AX8" s="216"/>
      <c r="AY8" s="216"/>
      <c r="AZ8" s="216"/>
      <c r="BA8" s="216"/>
      <c r="BB8" s="216"/>
      <c r="BC8" s="218"/>
      <c r="BD8" s="218"/>
      <c r="BE8" s="257"/>
    </row>
    <row r="9" spans="1:57" ht="20.25" customHeight="1" thickBot="1" x14ac:dyDescent="0.45">
      <c r="A9" s="216"/>
      <c r="B9" s="782" t="s">
        <v>346</v>
      </c>
      <c r="C9" s="785" t="s">
        <v>347</v>
      </c>
      <c r="D9" s="786"/>
      <c r="E9" s="791" t="s">
        <v>348</v>
      </c>
      <c r="F9" s="786"/>
      <c r="G9" s="791" t="s">
        <v>349</v>
      </c>
      <c r="H9" s="785"/>
      <c r="I9" s="785"/>
      <c r="J9" s="785"/>
      <c r="K9" s="786"/>
      <c r="L9" s="791" t="s">
        <v>350</v>
      </c>
      <c r="M9" s="785"/>
      <c r="N9" s="785"/>
      <c r="O9" s="794"/>
      <c r="P9" s="797" t="s">
        <v>351</v>
      </c>
      <c r="Q9" s="798"/>
      <c r="R9" s="798"/>
      <c r="S9" s="798"/>
      <c r="T9" s="798"/>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c r="AT9" s="798"/>
      <c r="AU9" s="799" t="str">
        <f>IF(AZ3="４週","(10)1～4週目の勤務時間数合計","(10)1か月の勤務時間数合計")</f>
        <v>(10)1～4週目の勤務時間数合計</v>
      </c>
      <c r="AV9" s="800"/>
      <c r="AW9" s="799" t="s">
        <v>352</v>
      </c>
      <c r="AX9" s="800"/>
      <c r="AY9" s="807" t="s">
        <v>353</v>
      </c>
      <c r="AZ9" s="807"/>
      <c r="BA9" s="807"/>
      <c r="BB9" s="807"/>
      <c r="BC9" s="807"/>
      <c r="BD9" s="807"/>
    </row>
    <row r="10" spans="1:57" ht="20.25" customHeight="1" thickBot="1" x14ac:dyDescent="0.45">
      <c r="A10" s="216"/>
      <c r="B10" s="783"/>
      <c r="C10" s="787"/>
      <c r="D10" s="788"/>
      <c r="E10" s="792"/>
      <c r="F10" s="788"/>
      <c r="G10" s="792"/>
      <c r="H10" s="787"/>
      <c r="I10" s="787"/>
      <c r="J10" s="787"/>
      <c r="K10" s="788"/>
      <c r="L10" s="792"/>
      <c r="M10" s="787"/>
      <c r="N10" s="787"/>
      <c r="O10" s="795"/>
      <c r="P10" s="809" t="s">
        <v>354</v>
      </c>
      <c r="Q10" s="810"/>
      <c r="R10" s="810"/>
      <c r="S10" s="810"/>
      <c r="T10" s="810"/>
      <c r="U10" s="810"/>
      <c r="V10" s="811"/>
      <c r="W10" s="809" t="s">
        <v>355</v>
      </c>
      <c r="X10" s="810"/>
      <c r="Y10" s="810"/>
      <c r="Z10" s="810"/>
      <c r="AA10" s="810"/>
      <c r="AB10" s="810"/>
      <c r="AC10" s="811"/>
      <c r="AD10" s="809" t="s">
        <v>356</v>
      </c>
      <c r="AE10" s="810"/>
      <c r="AF10" s="810"/>
      <c r="AG10" s="810"/>
      <c r="AH10" s="810"/>
      <c r="AI10" s="810"/>
      <c r="AJ10" s="811"/>
      <c r="AK10" s="809" t="s">
        <v>357</v>
      </c>
      <c r="AL10" s="810"/>
      <c r="AM10" s="810"/>
      <c r="AN10" s="810"/>
      <c r="AO10" s="810"/>
      <c r="AP10" s="810"/>
      <c r="AQ10" s="811"/>
      <c r="AR10" s="809" t="s">
        <v>358</v>
      </c>
      <c r="AS10" s="810"/>
      <c r="AT10" s="811"/>
      <c r="AU10" s="801"/>
      <c r="AV10" s="802"/>
      <c r="AW10" s="801"/>
      <c r="AX10" s="802"/>
      <c r="AY10" s="807"/>
      <c r="AZ10" s="807"/>
      <c r="BA10" s="807"/>
      <c r="BB10" s="807"/>
      <c r="BC10" s="807"/>
      <c r="BD10" s="807"/>
    </row>
    <row r="11" spans="1:57" ht="20.25" customHeight="1" thickBot="1" x14ac:dyDescent="0.45">
      <c r="A11" s="216"/>
      <c r="B11" s="783"/>
      <c r="C11" s="787"/>
      <c r="D11" s="788"/>
      <c r="E11" s="792"/>
      <c r="F11" s="788"/>
      <c r="G11" s="792"/>
      <c r="H11" s="787"/>
      <c r="I11" s="787"/>
      <c r="J11" s="787"/>
      <c r="K11" s="788"/>
      <c r="L11" s="792"/>
      <c r="M11" s="787"/>
      <c r="N11" s="787"/>
      <c r="O11" s="795"/>
      <c r="P11" s="219">
        <f>DAY(DATE($X$2,$AB$2,1))</f>
        <v>1</v>
      </c>
      <c r="Q11" s="220">
        <f>DAY(DATE($X$2,$AB$2,2))</f>
        <v>2</v>
      </c>
      <c r="R11" s="220">
        <f>DAY(DATE($X$2,$AB$2,3))</f>
        <v>3</v>
      </c>
      <c r="S11" s="220">
        <f>DAY(DATE($X$2,$AB$2,4))</f>
        <v>4</v>
      </c>
      <c r="T11" s="220">
        <f>DAY(DATE($X$2,$AB$2,5))</f>
        <v>5</v>
      </c>
      <c r="U11" s="220">
        <f>DAY(DATE($X$2,$AB$2,6))</f>
        <v>6</v>
      </c>
      <c r="V11" s="221">
        <f>DAY(DATE($X$2,$AB$2,7))</f>
        <v>7</v>
      </c>
      <c r="W11" s="219">
        <f>DAY(DATE($X$2,$AB$2,8))</f>
        <v>8</v>
      </c>
      <c r="X11" s="220">
        <f>DAY(DATE($X$2,$AB$2,9))</f>
        <v>9</v>
      </c>
      <c r="Y11" s="220">
        <f>DAY(DATE($X$2,$AB$2,10))</f>
        <v>10</v>
      </c>
      <c r="Z11" s="220">
        <f>DAY(DATE($X$2,$AB$2,11))</f>
        <v>11</v>
      </c>
      <c r="AA11" s="220">
        <f>DAY(DATE($X$2,$AB$2,12))</f>
        <v>12</v>
      </c>
      <c r="AB11" s="220">
        <f>DAY(DATE($X$2,$AB$2,13))</f>
        <v>13</v>
      </c>
      <c r="AC11" s="221">
        <f>DAY(DATE($X$2,$AB$2,14))</f>
        <v>14</v>
      </c>
      <c r="AD11" s="219">
        <f>DAY(DATE($X$2,$AB$2,15))</f>
        <v>15</v>
      </c>
      <c r="AE11" s="220">
        <f>DAY(DATE($X$2,$AB$2,16))</f>
        <v>16</v>
      </c>
      <c r="AF11" s="220">
        <f>DAY(DATE($X$2,$AB$2,17))</f>
        <v>17</v>
      </c>
      <c r="AG11" s="220">
        <f>DAY(DATE($X$2,$AB$2,18))</f>
        <v>18</v>
      </c>
      <c r="AH11" s="220">
        <f>DAY(DATE($X$2,$AB$2,19))</f>
        <v>19</v>
      </c>
      <c r="AI11" s="220">
        <f>DAY(DATE($X$2,$AB$2,20))</f>
        <v>20</v>
      </c>
      <c r="AJ11" s="221">
        <f>DAY(DATE($X$2,$AB$2,21))</f>
        <v>21</v>
      </c>
      <c r="AK11" s="219">
        <f>DAY(DATE($X$2,$AB$2,22))</f>
        <v>22</v>
      </c>
      <c r="AL11" s="220">
        <f>DAY(DATE($X$2,$AB$2,23))</f>
        <v>23</v>
      </c>
      <c r="AM11" s="220">
        <f>DAY(DATE($X$2,$AB$2,24))</f>
        <v>24</v>
      </c>
      <c r="AN11" s="220">
        <f>DAY(DATE($X$2,$AB$2,25))</f>
        <v>25</v>
      </c>
      <c r="AO11" s="220">
        <f>DAY(DATE($X$2,$AB$2,26))</f>
        <v>26</v>
      </c>
      <c r="AP11" s="220">
        <f>DAY(DATE($X$2,$AB$2,27))</f>
        <v>27</v>
      </c>
      <c r="AQ11" s="221">
        <f>DAY(DATE($X$2,$AB$2,28))</f>
        <v>28</v>
      </c>
      <c r="AR11" s="219" t="str">
        <f>IF(AZ3="暦月",IF(DAY(DATE($X$2,$AB$2,29))=29,29,""),"")</f>
        <v/>
      </c>
      <c r="AS11" s="220" t="str">
        <f>IF(AZ3="暦月",IF(DAY(DATE($X$2,$AB$2,30))=30,30,""),"")</f>
        <v/>
      </c>
      <c r="AT11" s="221" t="str">
        <f>IF(AZ3="暦月",IF(DAY(DATE($X$2,$AB$2,31))=31,31,""),"")</f>
        <v/>
      </c>
      <c r="AU11" s="801"/>
      <c r="AV11" s="802"/>
      <c r="AW11" s="801"/>
      <c r="AX11" s="802"/>
      <c r="AY11" s="807"/>
      <c r="AZ11" s="807"/>
      <c r="BA11" s="807"/>
      <c r="BB11" s="807"/>
      <c r="BC11" s="807"/>
      <c r="BD11" s="807"/>
    </row>
    <row r="12" spans="1:57" ht="20.25" hidden="1" customHeight="1" x14ac:dyDescent="0.4">
      <c r="A12" s="216"/>
      <c r="B12" s="783"/>
      <c r="C12" s="787"/>
      <c r="D12" s="788"/>
      <c r="E12" s="792"/>
      <c r="F12" s="788"/>
      <c r="G12" s="792"/>
      <c r="H12" s="787"/>
      <c r="I12" s="787"/>
      <c r="J12" s="787"/>
      <c r="K12" s="788"/>
      <c r="L12" s="792"/>
      <c r="M12" s="787"/>
      <c r="N12" s="787"/>
      <c r="O12" s="795"/>
      <c r="P12" s="219">
        <f>WEEKDAY(DATE($X$2,$AB$2,1))</f>
        <v>2</v>
      </c>
      <c r="Q12" s="220">
        <f>WEEKDAY(DATE($X$2,$AB$2,2))</f>
        <v>3</v>
      </c>
      <c r="R12" s="220">
        <f>WEEKDAY(DATE($X$2,$AB$2,3))</f>
        <v>4</v>
      </c>
      <c r="S12" s="220">
        <f>WEEKDAY(DATE($X$2,$AB$2,4))</f>
        <v>5</v>
      </c>
      <c r="T12" s="220">
        <f>WEEKDAY(DATE($X$2,$AB$2,5))</f>
        <v>6</v>
      </c>
      <c r="U12" s="220">
        <f>WEEKDAY(DATE($X$2,$AB$2,6))</f>
        <v>7</v>
      </c>
      <c r="V12" s="221">
        <f>WEEKDAY(DATE($X$2,$AB$2,7))</f>
        <v>1</v>
      </c>
      <c r="W12" s="219">
        <f>WEEKDAY(DATE($X$2,$AB$2,8))</f>
        <v>2</v>
      </c>
      <c r="X12" s="220">
        <f>WEEKDAY(DATE($X$2,$AB$2,9))</f>
        <v>3</v>
      </c>
      <c r="Y12" s="220">
        <f>WEEKDAY(DATE($X$2,$AB$2,10))</f>
        <v>4</v>
      </c>
      <c r="Z12" s="220">
        <f>WEEKDAY(DATE($X$2,$AB$2,11))</f>
        <v>5</v>
      </c>
      <c r="AA12" s="220">
        <f>WEEKDAY(DATE($X$2,$AB$2,12))</f>
        <v>6</v>
      </c>
      <c r="AB12" s="220">
        <f>WEEKDAY(DATE($X$2,$AB$2,13))</f>
        <v>7</v>
      </c>
      <c r="AC12" s="221">
        <f>WEEKDAY(DATE($X$2,$AB$2,14))</f>
        <v>1</v>
      </c>
      <c r="AD12" s="219">
        <f>WEEKDAY(DATE($X$2,$AB$2,15))</f>
        <v>2</v>
      </c>
      <c r="AE12" s="220">
        <f>WEEKDAY(DATE($X$2,$AB$2,16))</f>
        <v>3</v>
      </c>
      <c r="AF12" s="220">
        <f>WEEKDAY(DATE($X$2,$AB$2,17))</f>
        <v>4</v>
      </c>
      <c r="AG12" s="220">
        <f>WEEKDAY(DATE($X$2,$AB$2,18))</f>
        <v>5</v>
      </c>
      <c r="AH12" s="220">
        <f>WEEKDAY(DATE($X$2,$AB$2,19))</f>
        <v>6</v>
      </c>
      <c r="AI12" s="220">
        <f>WEEKDAY(DATE($X$2,$AB$2,20))</f>
        <v>7</v>
      </c>
      <c r="AJ12" s="221">
        <f>WEEKDAY(DATE($X$2,$AB$2,21))</f>
        <v>1</v>
      </c>
      <c r="AK12" s="219">
        <f>WEEKDAY(DATE($X$2,$AB$2,22))</f>
        <v>2</v>
      </c>
      <c r="AL12" s="220">
        <f>WEEKDAY(DATE($X$2,$AB$2,23))</f>
        <v>3</v>
      </c>
      <c r="AM12" s="220">
        <f>WEEKDAY(DATE($X$2,$AB$2,24))</f>
        <v>4</v>
      </c>
      <c r="AN12" s="220">
        <f>WEEKDAY(DATE($X$2,$AB$2,25))</f>
        <v>5</v>
      </c>
      <c r="AO12" s="220">
        <f>WEEKDAY(DATE($X$2,$AB$2,26))</f>
        <v>6</v>
      </c>
      <c r="AP12" s="220">
        <f>WEEKDAY(DATE($X$2,$AB$2,27))</f>
        <v>7</v>
      </c>
      <c r="AQ12" s="221">
        <f>WEEKDAY(DATE($X$2,$AB$2,28))</f>
        <v>1</v>
      </c>
      <c r="AR12" s="219">
        <f>IF(AR11=29,WEEKDAY(DATE($X$2,$AB$2,29)),0)</f>
        <v>0</v>
      </c>
      <c r="AS12" s="220">
        <f>IF(AS11=30,WEEKDAY(DATE($X$2,$AB$2,30)),0)</f>
        <v>0</v>
      </c>
      <c r="AT12" s="221">
        <f>IF(AT11=31,WEEKDAY(DATE($X$2,$AB$2,31)),0)</f>
        <v>0</v>
      </c>
      <c r="AU12" s="803"/>
      <c r="AV12" s="804"/>
      <c r="AW12" s="803"/>
      <c r="AX12" s="804"/>
      <c r="AY12" s="808"/>
      <c r="AZ12" s="808"/>
      <c r="BA12" s="808"/>
      <c r="BB12" s="808"/>
      <c r="BC12" s="808"/>
      <c r="BD12" s="808"/>
    </row>
    <row r="13" spans="1:57" ht="20.25" customHeight="1" thickBot="1" x14ac:dyDescent="0.45">
      <c r="A13" s="216"/>
      <c r="B13" s="784"/>
      <c r="C13" s="789"/>
      <c r="D13" s="790"/>
      <c r="E13" s="793"/>
      <c r="F13" s="790"/>
      <c r="G13" s="793"/>
      <c r="H13" s="789"/>
      <c r="I13" s="789"/>
      <c r="J13" s="789"/>
      <c r="K13" s="790"/>
      <c r="L13" s="793"/>
      <c r="M13" s="789"/>
      <c r="N13" s="789"/>
      <c r="O13" s="796"/>
      <c r="P13" s="222" t="str">
        <f t="shared" ref="P13:AQ13" si="0">IF(P12=1,"日",IF(P12=2,"月",IF(P12=3,"火",IF(P12=4,"水",IF(P12=5,"木",IF(P12=6,"金","土"))))))</f>
        <v>月</v>
      </c>
      <c r="Q13" s="223" t="str">
        <f t="shared" si="0"/>
        <v>火</v>
      </c>
      <c r="R13" s="223" t="str">
        <f t="shared" si="0"/>
        <v>水</v>
      </c>
      <c r="S13" s="223" t="str">
        <f t="shared" si="0"/>
        <v>木</v>
      </c>
      <c r="T13" s="223" t="str">
        <f t="shared" si="0"/>
        <v>金</v>
      </c>
      <c r="U13" s="223" t="str">
        <f t="shared" si="0"/>
        <v>土</v>
      </c>
      <c r="V13" s="224" t="str">
        <f t="shared" si="0"/>
        <v>日</v>
      </c>
      <c r="W13" s="222" t="str">
        <f t="shared" si="0"/>
        <v>月</v>
      </c>
      <c r="X13" s="223" t="str">
        <f t="shared" si="0"/>
        <v>火</v>
      </c>
      <c r="Y13" s="223" t="str">
        <f t="shared" si="0"/>
        <v>水</v>
      </c>
      <c r="Z13" s="223" t="str">
        <f t="shared" si="0"/>
        <v>木</v>
      </c>
      <c r="AA13" s="223" t="str">
        <f t="shared" si="0"/>
        <v>金</v>
      </c>
      <c r="AB13" s="223" t="str">
        <f t="shared" si="0"/>
        <v>土</v>
      </c>
      <c r="AC13" s="224" t="str">
        <f t="shared" si="0"/>
        <v>日</v>
      </c>
      <c r="AD13" s="222" t="str">
        <f t="shared" si="0"/>
        <v>月</v>
      </c>
      <c r="AE13" s="223" t="str">
        <f t="shared" si="0"/>
        <v>火</v>
      </c>
      <c r="AF13" s="223" t="str">
        <f t="shared" si="0"/>
        <v>水</v>
      </c>
      <c r="AG13" s="223" t="str">
        <f t="shared" si="0"/>
        <v>木</v>
      </c>
      <c r="AH13" s="223" t="str">
        <f t="shared" si="0"/>
        <v>金</v>
      </c>
      <c r="AI13" s="223" t="str">
        <f t="shared" si="0"/>
        <v>土</v>
      </c>
      <c r="AJ13" s="224" t="str">
        <f t="shared" si="0"/>
        <v>日</v>
      </c>
      <c r="AK13" s="222" t="str">
        <f t="shared" si="0"/>
        <v>月</v>
      </c>
      <c r="AL13" s="223" t="str">
        <f t="shared" si="0"/>
        <v>火</v>
      </c>
      <c r="AM13" s="223" t="str">
        <f t="shared" si="0"/>
        <v>水</v>
      </c>
      <c r="AN13" s="223" t="str">
        <f t="shared" si="0"/>
        <v>木</v>
      </c>
      <c r="AO13" s="223" t="str">
        <f t="shared" si="0"/>
        <v>金</v>
      </c>
      <c r="AP13" s="223" t="str">
        <f t="shared" si="0"/>
        <v>土</v>
      </c>
      <c r="AQ13" s="224" t="str">
        <f t="shared" si="0"/>
        <v>日</v>
      </c>
      <c r="AR13" s="223" t="str">
        <f>IF(AR12=1,"日",IF(AR12=2,"月",IF(AR12=3,"火",IF(AR12=4,"水",IF(AR12=5,"木",IF(AR12=6,"金",IF(AR12=0,"","土")))))))</f>
        <v/>
      </c>
      <c r="AS13" s="223" t="str">
        <f>IF(AS12=1,"日",IF(AS12=2,"月",IF(AS12=3,"火",IF(AS12=4,"水",IF(AS12=5,"木",IF(AS12=6,"金",IF(AS12=0,"","土")))))))</f>
        <v/>
      </c>
      <c r="AT13" s="223" t="str">
        <f>IF(AT12=1,"日",IF(AT12=2,"月",IF(AT12=3,"火",IF(AT12=4,"水",IF(AT12=5,"木",IF(AT12=6,"金",IF(AT12=0,"","土")))))))</f>
        <v/>
      </c>
      <c r="AU13" s="805"/>
      <c r="AV13" s="806"/>
      <c r="AW13" s="805"/>
      <c r="AX13" s="806"/>
      <c r="AY13" s="808"/>
      <c r="AZ13" s="808"/>
      <c r="BA13" s="808"/>
      <c r="BB13" s="808"/>
      <c r="BC13" s="808"/>
      <c r="BD13" s="808"/>
    </row>
    <row r="14" spans="1:57" ht="39.950000000000003" customHeight="1" x14ac:dyDescent="0.4">
      <c r="A14" s="216"/>
      <c r="B14" s="225">
        <v>1</v>
      </c>
      <c r="C14" s="764" t="s">
        <v>394</v>
      </c>
      <c r="D14" s="765"/>
      <c r="E14" s="766" t="s">
        <v>370</v>
      </c>
      <c r="F14" s="767"/>
      <c r="G14" s="768" t="s">
        <v>395</v>
      </c>
      <c r="H14" s="769"/>
      <c r="I14" s="769"/>
      <c r="J14" s="769"/>
      <c r="K14" s="770"/>
      <c r="L14" s="771" t="s">
        <v>396</v>
      </c>
      <c r="M14" s="772"/>
      <c r="N14" s="772"/>
      <c r="O14" s="773"/>
      <c r="P14" s="226">
        <v>8</v>
      </c>
      <c r="Q14" s="227">
        <v>8</v>
      </c>
      <c r="R14" s="227"/>
      <c r="S14" s="227"/>
      <c r="T14" s="227">
        <v>8</v>
      </c>
      <c r="U14" s="227">
        <v>8</v>
      </c>
      <c r="V14" s="228">
        <v>8</v>
      </c>
      <c r="W14" s="226">
        <v>8</v>
      </c>
      <c r="X14" s="227">
        <v>8</v>
      </c>
      <c r="Y14" s="227"/>
      <c r="Z14" s="227"/>
      <c r="AA14" s="227">
        <v>8</v>
      </c>
      <c r="AB14" s="227">
        <v>8</v>
      </c>
      <c r="AC14" s="228">
        <v>8</v>
      </c>
      <c r="AD14" s="226">
        <v>8</v>
      </c>
      <c r="AE14" s="227">
        <v>8</v>
      </c>
      <c r="AF14" s="227"/>
      <c r="AG14" s="227"/>
      <c r="AH14" s="227">
        <v>8</v>
      </c>
      <c r="AI14" s="227">
        <v>8</v>
      </c>
      <c r="AJ14" s="228">
        <v>8</v>
      </c>
      <c r="AK14" s="226">
        <v>8</v>
      </c>
      <c r="AL14" s="227">
        <v>8</v>
      </c>
      <c r="AM14" s="227"/>
      <c r="AN14" s="227"/>
      <c r="AO14" s="227">
        <v>8</v>
      </c>
      <c r="AP14" s="227">
        <v>8</v>
      </c>
      <c r="AQ14" s="228">
        <v>8</v>
      </c>
      <c r="AR14" s="226"/>
      <c r="AS14" s="227"/>
      <c r="AT14" s="228"/>
      <c r="AU14" s="774">
        <f t="shared" ref="AU14:AU31" si="1">IF($AZ$3="４週",SUM(P14:AQ14),IF($AZ$3="暦月",SUM(P14:AT14),""))</f>
        <v>160</v>
      </c>
      <c r="AV14" s="775"/>
      <c r="AW14" s="776">
        <f t="shared" ref="AW14:AW31" si="2">IF($AZ$3="４週",AU14/4,IF($AZ$3="暦月",AU14/($AZ$7/7),""))</f>
        <v>40</v>
      </c>
      <c r="AX14" s="777"/>
      <c r="AY14" s="761"/>
      <c r="AZ14" s="762"/>
      <c r="BA14" s="762"/>
      <c r="BB14" s="762"/>
      <c r="BC14" s="762"/>
      <c r="BD14" s="763"/>
    </row>
    <row r="15" spans="1:57" ht="39.950000000000003" customHeight="1" x14ac:dyDescent="0.4">
      <c r="A15" s="216"/>
      <c r="B15" s="229">
        <f t="shared" ref="B15:B31" si="3">B14+1</f>
        <v>2</v>
      </c>
      <c r="C15" s="747" t="s">
        <v>233</v>
      </c>
      <c r="D15" s="748"/>
      <c r="E15" s="749" t="s">
        <v>370</v>
      </c>
      <c r="F15" s="750"/>
      <c r="G15" s="751" t="s">
        <v>395</v>
      </c>
      <c r="H15" s="752"/>
      <c r="I15" s="752"/>
      <c r="J15" s="752"/>
      <c r="K15" s="753"/>
      <c r="L15" s="754" t="s">
        <v>397</v>
      </c>
      <c r="M15" s="755"/>
      <c r="N15" s="755"/>
      <c r="O15" s="756"/>
      <c r="P15" s="230">
        <v>8</v>
      </c>
      <c r="Q15" s="231">
        <v>8</v>
      </c>
      <c r="R15" s="231"/>
      <c r="S15" s="231"/>
      <c r="T15" s="231">
        <v>8</v>
      </c>
      <c r="U15" s="231">
        <v>8</v>
      </c>
      <c r="V15" s="232">
        <v>8</v>
      </c>
      <c r="W15" s="230">
        <v>8</v>
      </c>
      <c r="X15" s="231">
        <v>8</v>
      </c>
      <c r="Y15" s="231"/>
      <c r="Z15" s="231"/>
      <c r="AA15" s="231">
        <v>8</v>
      </c>
      <c r="AB15" s="231">
        <v>8</v>
      </c>
      <c r="AC15" s="232">
        <v>8</v>
      </c>
      <c r="AD15" s="230">
        <v>8</v>
      </c>
      <c r="AE15" s="231">
        <v>8</v>
      </c>
      <c r="AF15" s="231"/>
      <c r="AG15" s="231"/>
      <c r="AH15" s="231">
        <v>8</v>
      </c>
      <c r="AI15" s="231">
        <v>8</v>
      </c>
      <c r="AJ15" s="232">
        <v>8</v>
      </c>
      <c r="AK15" s="230">
        <v>8</v>
      </c>
      <c r="AL15" s="231">
        <v>8</v>
      </c>
      <c r="AM15" s="231"/>
      <c r="AN15" s="231"/>
      <c r="AO15" s="231">
        <v>8</v>
      </c>
      <c r="AP15" s="231">
        <v>8</v>
      </c>
      <c r="AQ15" s="232">
        <v>8</v>
      </c>
      <c r="AR15" s="230"/>
      <c r="AS15" s="231"/>
      <c r="AT15" s="232"/>
      <c r="AU15" s="757">
        <f t="shared" si="1"/>
        <v>160</v>
      </c>
      <c r="AV15" s="758"/>
      <c r="AW15" s="759">
        <f t="shared" si="2"/>
        <v>40</v>
      </c>
      <c r="AX15" s="760"/>
      <c r="AY15" s="727"/>
      <c r="AZ15" s="728"/>
      <c r="BA15" s="728"/>
      <c r="BB15" s="728"/>
      <c r="BC15" s="728"/>
      <c r="BD15" s="729"/>
    </row>
    <row r="16" spans="1:57" ht="39.950000000000003" customHeight="1" x14ac:dyDescent="0.4">
      <c r="A16" s="216"/>
      <c r="B16" s="229">
        <f t="shared" si="3"/>
        <v>3</v>
      </c>
      <c r="C16" s="747" t="s">
        <v>233</v>
      </c>
      <c r="D16" s="748"/>
      <c r="E16" s="749" t="s">
        <v>370</v>
      </c>
      <c r="F16" s="750"/>
      <c r="G16" s="751" t="s">
        <v>233</v>
      </c>
      <c r="H16" s="752"/>
      <c r="I16" s="752"/>
      <c r="J16" s="752"/>
      <c r="K16" s="753"/>
      <c r="L16" s="754" t="s">
        <v>398</v>
      </c>
      <c r="M16" s="755"/>
      <c r="N16" s="755"/>
      <c r="O16" s="756"/>
      <c r="P16" s="230">
        <v>8</v>
      </c>
      <c r="Q16" s="231">
        <v>8</v>
      </c>
      <c r="R16" s="231"/>
      <c r="S16" s="231"/>
      <c r="T16" s="231">
        <v>8</v>
      </c>
      <c r="U16" s="231">
        <v>8</v>
      </c>
      <c r="V16" s="232">
        <v>8</v>
      </c>
      <c r="W16" s="230">
        <v>8</v>
      </c>
      <c r="X16" s="231">
        <v>8</v>
      </c>
      <c r="Y16" s="231"/>
      <c r="Z16" s="231"/>
      <c r="AA16" s="231">
        <v>8</v>
      </c>
      <c r="AB16" s="231">
        <v>8</v>
      </c>
      <c r="AC16" s="232">
        <v>8</v>
      </c>
      <c r="AD16" s="230">
        <v>8</v>
      </c>
      <c r="AE16" s="231">
        <v>8</v>
      </c>
      <c r="AF16" s="231"/>
      <c r="AG16" s="231"/>
      <c r="AH16" s="231">
        <v>8</v>
      </c>
      <c r="AI16" s="231">
        <v>8</v>
      </c>
      <c r="AJ16" s="232">
        <v>8</v>
      </c>
      <c r="AK16" s="230">
        <v>8</v>
      </c>
      <c r="AL16" s="231">
        <v>8</v>
      </c>
      <c r="AM16" s="231"/>
      <c r="AN16" s="231"/>
      <c r="AO16" s="231">
        <v>8</v>
      </c>
      <c r="AP16" s="231">
        <v>8</v>
      </c>
      <c r="AQ16" s="232">
        <v>8</v>
      </c>
      <c r="AR16" s="230"/>
      <c r="AS16" s="231"/>
      <c r="AT16" s="232"/>
      <c r="AU16" s="757">
        <f t="shared" si="1"/>
        <v>160</v>
      </c>
      <c r="AV16" s="758"/>
      <c r="AW16" s="759">
        <f t="shared" si="2"/>
        <v>40</v>
      </c>
      <c r="AX16" s="760"/>
      <c r="AY16" s="727"/>
      <c r="AZ16" s="728"/>
      <c r="BA16" s="728"/>
      <c r="BB16" s="728"/>
      <c r="BC16" s="728"/>
      <c r="BD16" s="729"/>
    </row>
    <row r="17" spans="1:56" ht="39.950000000000003" customHeight="1" x14ac:dyDescent="0.4">
      <c r="A17" s="216"/>
      <c r="B17" s="229">
        <f t="shared" si="3"/>
        <v>4</v>
      </c>
      <c r="C17" s="747" t="s">
        <v>233</v>
      </c>
      <c r="D17" s="748"/>
      <c r="E17" s="749" t="s">
        <v>370</v>
      </c>
      <c r="F17" s="750"/>
      <c r="G17" s="751" t="s">
        <v>233</v>
      </c>
      <c r="H17" s="752"/>
      <c r="I17" s="752"/>
      <c r="J17" s="752"/>
      <c r="K17" s="753"/>
      <c r="L17" s="754" t="s">
        <v>399</v>
      </c>
      <c r="M17" s="755"/>
      <c r="N17" s="755"/>
      <c r="O17" s="756"/>
      <c r="P17" s="230">
        <v>8</v>
      </c>
      <c r="Q17" s="231">
        <v>8</v>
      </c>
      <c r="R17" s="231"/>
      <c r="S17" s="231"/>
      <c r="T17" s="231">
        <v>8</v>
      </c>
      <c r="U17" s="231">
        <v>8</v>
      </c>
      <c r="V17" s="232">
        <v>8</v>
      </c>
      <c r="W17" s="230">
        <v>8</v>
      </c>
      <c r="X17" s="231">
        <v>8</v>
      </c>
      <c r="Y17" s="231"/>
      <c r="Z17" s="231"/>
      <c r="AA17" s="231">
        <v>8</v>
      </c>
      <c r="AB17" s="231">
        <v>8</v>
      </c>
      <c r="AC17" s="232">
        <v>8</v>
      </c>
      <c r="AD17" s="230">
        <v>8</v>
      </c>
      <c r="AE17" s="231">
        <v>8</v>
      </c>
      <c r="AF17" s="231"/>
      <c r="AG17" s="231"/>
      <c r="AH17" s="231">
        <v>8</v>
      </c>
      <c r="AI17" s="231">
        <v>8</v>
      </c>
      <c r="AJ17" s="232">
        <v>8</v>
      </c>
      <c r="AK17" s="230">
        <v>8</v>
      </c>
      <c r="AL17" s="231">
        <v>8</v>
      </c>
      <c r="AM17" s="231"/>
      <c r="AN17" s="231"/>
      <c r="AO17" s="231">
        <v>8</v>
      </c>
      <c r="AP17" s="231">
        <v>8</v>
      </c>
      <c r="AQ17" s="232">
        <v>8</v>
      </c>
      <c r="AR17" s="230"/>
      <c r="AS17" s="231"/>
      <c r="AT17" s="232"/>
      <c r="AU17" s="757">
        <f t="shared" si="1"/>
        <v>160</v>
      </c>
      <c r="AV17" s="758"/>
      <c r="AW17" s="759">
        <f t="shared" si="2"/>
        <v>40</v>
      </c>
      <c r="AX17" s="760"/>
      <c r="AY17" s="727"/>
      <c r="AZ17" s="728"/>
      <c r="BA17" s="728"/>
      <c r="BB17" s="728"/>
      <c r="BC17" s="728"/>
      <c r="BD17" s="729"/>
    </row>
    <row r="18" spans="1:56" ht="39.950000000000003" customHeight="1" x14ac:dyDescent="0.4">
      <c r="A18" s="216"/>
      <c r="B18" s="229">
        <f t="shared" si="3"/>
        <v>5</v>
      </c>
      <c r="C18" s="747" t="s">
        <v>233</v>
      </c>
      <c r="D18" s="748"/>
      <c r="E18" s="749" t="s">
        <v>374</v>
      </c>
      <c r="F18" s="750"/>
      <c r="G18" s="751" t="s">
        <v>233</v>
      </c>
      <c r="H18" s="752"/>
      <c r="I18" s="752"/>
      <c r="J18" s="752"/>
      <c r="K18" s="753"/>
      <c r="L18" s="754" t="s">
        <v>400</v>
      </c>
      <c r="M18" s="755"/>
      <c r="N18" s="755"/>
      <c r="O18" s="756"/>
      <c r="P18" s="230">
        <v>4</v>
      </c>
      <c r="Q18" s="231">
        <v>4</v>
      </c>
      <c r="R18" s="231"/>
      <c r="S18" s="231"/>
      <c r="T18" s="231">
        <v>4</v>
      </c>
      <c r="U18" s="231">
        <v>4</v>
      </c>
      <c r="V18" s="232">
        <v>4</v>
      </c>
      <c r="W18" s="230">
        <v>4</v>
      </c>
      <c r="X18" s="231">
        <v>4</v>
      </c>
      <c r="Y18" s="231"/>
      <c r="Z18" s="231"/>
      <c r="AA18" s="231">
        <v>4</v>
      </c>
      <c r="AB18" s="231">
        <v>4</v>
      </c>
      <c r="AC18" s="232">
        <v>4</v>
      </c>
      <c r="AD18" s="230">
        <v>4</v>
      </c>
      <c r="AE18" s="231">
        <v>4</v>
      </c>
      <c r="AF18" s="231"/>
      <c r="AG18" s="231"/>
      <c r="AH18" s="231">
        <v>4</v>
      </c>
      <c r="AI18" s="231">
        <v>4</v>
      </c>
      <c r="AJ18" s="232">
        <v>4</v>
      </c>
      <c r="AK18" s="230">
        <v>4</v>
      </c>
      <c r="AL18" s="231">
        <v>4</v>
      </c>
      <c r="AM18" s="231"/>
      <c r="AN18" s="231"/>
      <c r="AO18" s="231">
        <v>4</v>
      </c>
      <c r="AP18" s="231">
        <v>4</v>
      </c>
      <c r="AQ18" s="232">
        <v>4</v>
      </c>
      <c r="AR18" s="230"/>
      <c r="AS18" s="231"/>
      <c r="AT18" s="232"/>
      <c r="AU18" s="757">
        <f t="shared" si="1"/>
        <v>80</v>
      </c>
      <c r="AV18" s="758"/>
      <c r="AW18" s="759">
        <f t="shared" si="2"/>
        <v>20</v>
      </c>
      <c r="AX18" s="760"/>
      <c r="AY18" s="727"/>
      <c r="AZ18" s="728"/>
      <c r="BA18" s="728"/>
      <c r="BB18" s="728"/>
      <c r="BC18" s="728"/>
      <c r="BD18" s="729"/>
    </row>
    <row r="19" spans="1:56" ht="39.950000000000003" customHeight="1" x14ac:dyDescent="0.4">
      <c r="A19" s="216"/>
      <c r="B19" s="229">
        <f t="shared" si="3"/>
        <v>6</v>
      </c>
      <c r="C19" s="747"/>
      <c r="D19" s="748"/>
      <c r="E19" s="749"/>
      <c r="F19" s="750"/>
      <c r="G19" s="751"/>
      <c r="H19" s="752"/>
      <c r="I19" s="752"/>
      <c r="J19" s="752"/>
      <c r="K19" s="753"/>
      <c r="L19" s="754"/>
      <c r="M19" s="755"/>
      <c r="N19" s="755"/>
      <c r="O19" s="756"/>
      <c r="P19" s="230"/>
      <c r="Q19" s="231"/>
      <c r="R19" s="231"/>
      <c r="S19" s="231"/>
      <c r="T19" s="231"/>
      <c r="U19" s="231"/>
      <c r="V19" s="232"/>
      <c r="W19" s="230"/>
      <c r="X19" s="231"/>
      <c r="Y19" s="231"/>
      <c r="Z19" s="231"/>
      <c r="AA19" s="231"/>
      <c r="AB19" s="231"/>
      <c r="AC19" s="232"/>
      <c r="AD19" s="230"/>
      <c r="AE19" s="231"/>
      <c r="AF19" s="231"/>
      <c r="AG19" s="231"/>
      <c r="AH19" s="231"/>
      <c r="AI19" s="231"/>
      <c r="AJ19" s="232"/>
      <c r="AK19" s="230"/>
      <c r="AL19" s="231"/>
      <c r="AM19" s="231"/>
      <c r="AN19" s="231"/>
      <c r="AO19" s="231"/>
      <c r="AP19" s="231"/>
      <c r="AQ19" s="232"/>
      <c r="AR19" s="230"/>
      <c r="AS19" s="231"/>
      <c r="AT19" s="232"/>
      <c r="AU19" s="757">
        <f t="shared" si="1"/>
        <v>0</v>
      </c>
      <c r="AV19" s="758"/>
      <c r="AW19" s="759">
        <f t="shared" si="2"/>
        <v>0</v>
      </c>
      <c r="AX19" s="760"/>
      <c r="AY19" s="727"/>
      <c r="AZ19" s="728"/>
      <c r="BA19" s="728"/>
      <c r="BB19" s="728"/>
      <c r="BC19" s="728"/>
      <c r="BD19" s="729"/>
    </row>
    <row r="20" spans="1:56" ht="39.950000000000003" customHeight="1" x14ac:dyDescent="0.4">
      <c r="A20" s="216"/>
      <c r="B20" s="229">
        <f t="shared" si="3"/>
        <v>7</v>
      </c>
      <c r="C20" s="747"/>
      <c r="D20" s="748"/>
      <c r="E20" s="749"/>
      <c r="F20" s="750"/>
      <c r="G20" s="751"/>
      <c r="H20" s="752"/>
      <c r="I20" s="752"/>
      <c r="J20" s="752"/>
      <c r="K20" s="753"/>
      <c r="L20" s="754"/>
      <c r="M20" s="755"/>
      <c r="N20" s="755"/>
      <c r="O20" s="756"/>
      <c r="P20" s="230"/>
      <c r="Q20" s="231"/>
      <c r="R20" s="231"/>
      <c r="S20" s="231"/>
      <c r="T20" s="231"/>
      <c r="U20" s="231"/>
      <c r="V20" s="232"/>
      <c r="W20" s="230"/>
      <c r="X20" s="231"/>
      <c r="Y20" s="231"/>
      <c r="Z20" s="231"/>
      <c r="AA20" s="231"/>
      <c r="AB20" s="231"/>
      <c r="AC20" s="232"/>
      <c r="AD20" s="230"/>
      <c r="AE20" s="231"/>
      <c r="AF20" s="231"/>
      <c r="AG20" s="231"/>
      <c r="AH20" s="231"/>
      <c r="AI20" s="231"/>
      <c r="AJ20" s="232"/>
      <c r="AK20" s="230"/>
      <c r="AL20" s="231"/>
      <c r="AM20" s="231"/>
      <c r="AN20" s="231"/>
      <c r="AO20" s="231"/>
      <c r="AP20" s="231"/>
      <c r="AQ20" s="232"/>
      <c r="AR20" s="230"/>
      <c r="AS20" s="231"/>
      <c r="AT20" s="232"/>
      <c r="AU20" s="757">
        <f t="shared" si="1"/>
        <v>0</v>
      </c>
      <c r="AV20" s="758"/>
      <c r="AW20" s="759">
        <f t="shared" si="2"/>
        <v>0</v>
      </c>
      <c r="AX20" s="760"/>
      <c r="AY20" s="727"/>
      <c r="AZ20" s="728"/>
      <c r="BA20" s="728"/>
      <c r="BB20" s="728"/>
      <c r="BC20" s="728"/>
      <c r="BD20" s="729"/>
    </row>
    <row r="21" spans="1:56" ht="39.950000000000003" customHeight="1" x14ac:dyDescent="0.4">
      <c r="A21" s="216"/>
      <c r="B21" s="229">
        <f t="shared" si="3"/>
        <v>8</v>
      </c>
      <c r="C21" s="747"/>
      <c r="D21" s="748"/>
      <c r="E21" s="749"/>
      <c r="F21" s="750"/>
      <c r="G21" s="751"/>
      <c r="H21" s="752"/>
      <c r="I21" s="752"/>
      <c r="J21" s="752"/>
      <c r="K21" s="753"/>
      <c r="L21" s="754"/>
      <c r="M21" s="755"/>
      <c r="N21" s="755"/>
      <c r="O21" s="756"/>
      <c r="P21" s="230"/>
      <c r="Q21" s="231"/>
      <c r="R21" s="231"/>
      <c r="S21" s="231"/>
      <c r="T21" s="231"/>
      <c r="U21" s="231"/>
      <c r="V21" s="232"/>
      <c r="W21" s="230"/>
      <c r="X21" s="231"/>
      <c r="Y21" s="231"/>
      <c r="Z21" s="231"/>
      <c r="AA21" s="231"/>
      <c r="AB21" s="231"/>
      <c r="AC21" s="232"/>
      <c r="AD21" s="230"/>
      <c r="AE21" s="231"/>
      <c r="AF21" s="231"/>
      <c r="AG21" s="231"/>
      <c r="AH21" s="231"/>
      <c r="AI21" s="231"/>
      <c r="AJ21" s="232"/>
      <c r="AK21" s="230"/>
      <c r="AL21" s="231"/>
      <c r="AM21" s="231"/>
      <c r="AN21" s="231"/>
      <c r="AO21" s="231"/>
      <c r="AP21" s="231"/>
      <c r="AQ21" s="232"/>
      <c r="AR21" s="230"/>
      <c r="AS21" s="231"/>
      <c r="AT21" s="232"/>
      <c r="AU21" s="757">
        <f t="shared" si="1"/>
        <v>0</v>
      </c>
      <c r="AV21" s="758"/>
      <c r="AW21" s="759">
        <f t="shared" si="2"/>
        <v>0</v>
      </c>
      <c r="AX21" s="760"/>
      <c r="AY21" s="727"/>
      <c r="AZ21" s="728"/>
      <c r="BA21" s="728"/>
      <c r="BB21" s="728"/>
      <c r="BC21" s="728"/>
      <c r="BD21" s="729"/>
    </row>
    <row r="22" spans="1:56" ht="39.950000000000003" customHeight="1" x14ac:dyDescent="0.4">
      <c r="A22" s="216"/>
      <c r="B22" s="229">
        <f t="shared" si="3"/>
        <v>9</v>
      </c>
      <c r="C22" s="747"/>
      <c r="D22" s="748"/>
      <c r="E22" s="749"/>
      <c r="F22" s="750"/>
      <c r="G22" s="751"/>
      <c r="H22" s="752"/>
      <c r="I22" s="752"/>
      <c r="J22" s="752"/>
      <c r="K22" s="753"/>
      <c r="L22" s="754"/>
      <c r="M22" s="755"/>
      <c r="N22" s="755"/>
      <c r="O22" s="756"/>
      <c r="P22" s="230"/>
      <c r="Q22" s="231"/>
      <c r="R22" s="231"/>
      <c r="S22" s="231"/>
      <c r="T22" s="231"/>
      <c r="U22" s="231"/>
      <c r="V22" s="232"/>
      <c r="W22" s="230"/>
      <c r="X22" s="231"/>
      <c r="Y22" s="231"/>
      <c r="Z22" s="231"/>
      <c r="AA22" s="231"/>
      <c r="AB22" s="231"/>
      <c r="AC22" s="232"/>
      <c r="AD22" s="230"/>
      <c r="AE22" s="231"/>
      <c r="AF22" s="231"/>
      <c r="AG22" s="231"/>
      <c r="AH22" s="231"/>
      <c r="AI22" s="231"/>
      <c r="AJ22" s="232"/>
      <c r="AK22" s="230"/>
      <c r="AL22" s="231"/>
      <c r="AM22" s="231"/>
      <c r="AN22" s="231"/>
      <c r="AO22" s="231"/>
      <c r="AP22" s="231"/>
      <c r="AQ22" s="232"/>
      <c r="AR22" s="230"/>
      <c r="AS22" s="231"/>
      <c r="AT22" s="232"/>
      <c r="AU22" s="757">
        <f t="shared" si="1"/>
        <v>0</v>
      </c>
      <c r="AV22" s="758"/>
      <c r="AW22" s="759">
        <f t="shared" si="2"/>
        <v>0</v>
      </c>
      <c r="AX22" s="760"/>
      <c r="AY22" s="727"/>
      <c r="AZ22" s="728"/>
      <c r="BA22" s="728"/>
      <c r="BB22" s="728"/>
      <c r="BC22" s="728"/>
      <c r="BD22" s="729"/>
    </row>
    <row r="23" spans="1:56" ht="39.950000000000003" customHeight="1" x14ac:dyDescent="0.4">
      <c r="A23" s="216"/>
      <c r="B23" s="229">
        <f t="shared" si="3"/>
        <v>10</v>
      </c>
      <c r="C23" s="747"/>
      <c r="D23" s="748"/>
      <c r="E23" s="749"/>
      <c r="F23" s="750"/>
      <c r="G23" s="751"/>
      <c r="H23" s="752"/>
      <c r="I23" s="752"/>
      <c r="J23" s="752"/>
      <c r="K23" s="753"/>
      <c r="L23" s="754"/>
      <c r="M23" s="755"/>
      <c r="N23" s="755"/>
      <c r="O23" s="756"/>
      <c r="P23" s="230"/>
      <c r="Q23" s="231"/>
      <c r="R23" s="231"/>
      <c r="S23" s="231"/>
      <c r="T23" s="231"/>
      <c r="U23" s="231"/>
      <c r="V23" s="232"/>
      <c r="W23" s="230"/>
      <c r="X23" s="231"/>
      <c r="Y23" s="231"/>
      <c r="Z23" s="231"/>
      <c r="AA23" s="231"/>
      <c r="AB23" s="231"/>
      <c r="AC23" s="232"/>
      <c r="AD23" s="230"/>
      <c r="AE23" s="231"/>
      <c r="AF23" s="231"/>
      <c r="AG23" s="231"/>
      <c r="AH23" s="231"/>
      <c r="AI23" s="231"/>
      <c r="AJ23" s="232"/>
      <c r="AK23" s="230"/>
      <c r="AL23" s="231"/>
      <c r="AM23" s="231"/>
      <c r="AN23" s="231"/>
      <c r="AO23" s="231"/>
      <c r="AP23" s="231"/>
      <c r="AQ23" s="232"/>
      <c r="AR23" s="230"/>
      <c r="AS23" s="231"/>
      <c r="AT23" s="232"/>
      <c r="AU23" s="757">
        <f t="shared" si="1"/>
        <v>0</v>
      </c>
      <c r="AV23" s="758"/>
      <c r="AW23" s="759">
        <f t="shared" si="2"/>
        <v>0</v>
      </c>
      <c r="AX23" s="760"/>
      <c r="AY23" s="727"/>
      <c r="AZ23" s="728"/>
      <c r="BA23" s="728"/>
      <c r="BB23" s="728"/>
      <c r="BC23" s="728"/>
      <c r="BD23" s="729"/>
    </row>
    <row r="24" spans="1:56" ht="39.950000000000003" customHeight="1" x14ac:dyDescent="0.4">
      <c r="A24" s="216"/>
      <c r="B24" s="229">
        <f t="shared" si="3"/>
        <v>11</v>
      </c>
      <c r="C24" s="747"/>
      <c r="D24" s="748"/>
      <c r="E24" s="749"/>
      <c r="F24" s="750"/>
      <c r="G24" s="751"/>
      <c r="H24" s="752"/>
      <c r="I24" s="752"/>
      <c r="J24" s="752"/>
      <c r="K24" s="753"/>
      <c r="L24" s="754"/>
      <c r="M24" s="755"/>
      <c r="N24" s="755"/>
      <c r="O24" s="756"/>
      <c r="P24" s="230"/>
      <c r="Q24" s="231"/>
      <c r="R24" s="231"/>
      <c r="S24" s="231"/>
      <c r="T24" s="231"/>
      <c r="U24" s="231"/>
      <c r="V24" s="232"/>
      <c r="W24" s="230"/>
      <c r="X24" s="231"/>
      <c r="Y24" s="231"/>
      <c r="Z24" s="231"/>
      <c r="AA24" s="231"/>
      <c r="AB24" s="231"/>
      <c r="AC24" s="232"/>
      <c r="AD24" s="230"/>
      <c r="AE24" s="231"/>
      <c r="AF24" s="231"/>
      <c r="AG24" s="231"/>
      <c r="AH24" s="231"/>
      <c r="AI24" s="231"/>
      <c r="AJ24" s="232"/>
      <c r="AK24" s="230"/>
      <c r="AL24" s="231"/>
      <c r="AM24" s="231"/>
      <c r="AN24" s="231"/>
      <c r="AO24" s="231"/>
      <c r="AP24" s="231"/>
      <c r="AQ24" s="232"/>
      <c r="AR24" s="230"/>
      <c r="AS24" s="231"/>
      <c r="AT24" s="232"/>
      <c r="AU24" s="757">
        <f t="shared" si="1"/>
        <v>0</v>
      </c>
      <c r="AV24" s="758"/>
      <c r="AW24" s="759">
        <f t="shared" si="2"/>
        <v>0</v>
      </c>
      <c r="AX24" s="760"/>
      <c r="AY24" s="727"/>
      <c r="AZ24" s="728"/>
      <c r="BA24" s="728"/>
      <c r="BB24" s="728"/>
      <c r="BC24" s="728"/>
      <c r="BD24" s="729"/>
    </row>
    <row r="25" spans="1:56" ht="39.950000000000003" customHeight="1" x14ac:dyDescent="0.4">
      <c r="A25" s="216"/>
      <c r="B25" s="229">
        <f t="shared" si="3"/>
        <v>12</v>
      </c>
      <c r="C25" s="747"/>
      <c r="D25" s="748"/>
      <c r="E25" s="749"/>
      <c r="F25" s="750"/>
      <c r="G25" s="751"/>
      <c r="H25" s="752"/>
      <c r="I25" s="752"/>
      <c r="J25" s="752"/>
      <c r="K25" s="753"/>
      <c r="L25" s="754"/>
      <c r="M25" s="755"/>
      <c r="N25" s="755"/>
      <c r="O25" s="756"/>
      <c r="P25" s="230"/>
      <c r="Q25" s="231"/>
      <c r="R25" s="231"/>
      <c r="S25" s="231"/>
      <c r="T25" s="231"/>
      <c r="U25" s="231"/>
      <c r="V25" s="232"/>
      <c r="W25" s="230"/>
      <c r="X25" s="231"/>
      <c r="Y25" s="231"/>
      <c r="Z25" s="231"/>
      <c r="AA25" s="231"/>
      <c r="AB25" s="231"/>
      <c r="AC25" s="232"/>
      <c r="AD25" s="230"/>
      <c r="AE25" s="231"/>
      <c r="AF25" s="231"/>
      <c r="AG25" s="231"/>
      <c r="AH25" s="231"/>
      <c r="AI25" s="231"/>
      <c r="AJ25" s="232"/>
      <c r="AK25" s="230"/>
      <c r="AL25" s="231"/>
      <c r="AM25" s="231"/>
      <c r="AN25" s="231"/>
      <c r="AO25" s="231"/>
      <c r="AP25" s="231"/>
      <c r="AQ25" s="232"/>
      <c r="AR25" s="230"/>
      <c r="AS25" s="231"/>
      <c r="AT25" s="232"/>
      <c r="AU25" s="757">
        <f t="shared" si="1"/>
        <v>0</v>
      </c>
      <c r="AV25" s="758"/>
      <c r="AW25" s="759">
        <f t="shared" si="2"/>
        <v>0</v>
      </c>
      <c r="AX25" s="760"/>
      <c r="AY25" s="727"/>
      <c r="AZ25" s="728"/>
      <c r="BA25" s="728"/>
      <c r="BB25" s="728"/>
      <c r="BC25" s="728"/>
      <c r="BD25" s="729"/>
    </row>
    <row r="26" spans="1:56" ht="39.950000000000003" customHeight="1" x14ac:dyDescent="0.4">
      <c r="A26" s="216"/>
      <c r="B26" s="229">
        <f t="shared" si="3"/>
        <v>13</v>
      </c>
      <c r="C26" s="747"/>
      <c r="D26" s="748"/>
      <c r="E26" s="749"/>
      <c r="F26" s="750"/>
      <c r="G26" s="751"/>
      <c r="H26" s="752"/>
      <c r="I26" s="752"/>
      <c r="J26" s="752"/>
      <c r="K26" s="753"/>
      <c r="L26" s="754"/>
      <c r="M26" s="755"/>
      <c r="N26" s="755"/>
      <c r="O26" s="756"/>
      <c r="P26" s="230"/>
      <c r="Q26" s="231"/>
      <c r="R26" s="231"/>
      <c r="S26" s="231"/>
      <c r="T26" s="231"/>
      <c r="U26" s="231"/>
      <c r="V26" s="232"/>
      <c r="W26" s="230"/>
      <c r="X26" s="231"/>
      <c r="Y26" s="231"/>
      <c r="Z26" s="231"/>
      <c r="AA26" s="231"/>
      <c r="AB26" s="231"/>
      <c r="AC26" s="232"/>
      <c r="AD26" s="230"/>
      <c r="AE26" s="231"/>
      <c r="AF26" s="231"/>
      <c r="AG26" s="231"/>
      <c r="AH26" s="231"/>
      <c r="AI26" s="231"/>
      <c r="AJ26" s="232"/>
      <c r="AK26" s="230"/>
      <c r="AL26" s="231"/>
      <c r="AM26" s="231"/>
      <c r="AN26" s="231"/>
      <c r="AO26" s="231"/>
      <c r="AP26" s="231"/>
      <c r="AQ26" s="232"/>
      <c r="AR26" s="230"/>
      <c r="AS26" s="231"/>
      <c r="AT26" s="232"/>
      <c r="AU26" s="757">
        <f t="shared" si="1"/>
        <v>0</v>
      </c>
      <c r="AV26" s="758"/>
      <c r="AW26" s="759">
        <f t="shared" si="2"/>
        <v>0</v>
      </c>
      <c r="AX26" s="760"/>
      <c r="AY26" s="727"/>
      <c r="AZ26" s="728"/>
      <c r="BA26" s="728"/>
      <c r="BB26" s="728"/>
      <c r="BC26" s="728"/>
      <c r="BD26" s="729"/>
    </row>
    <row r="27" spans="1:56" ht="39.950000000000003" customHeight="1" x14ac:dyDescent="0.4">
      <c r="A27" s="216"/>
      <c r="B27" s="229">
        <f t="shared" si="3"/>
        <v>14</v>
      </c>
      <c r="C27" s="747"/>
      <c r="D27" s="748"/>
      <c r="E27" s="749"/>
      <c r="F27" s="750"/>
      <c r="G27" s="751"/>
      <c r="H27" s="752"/>
      <c r="I27" s="752"/>
      <c r="J27" s="752"/>
      <c r="K27" s="753"/>
      <c r="L27" s="754"/>
      <c r="M27" s="755"/>
      <c r="N27" s="755"/>
      <c r="O27" s="756"/>
      <c r="P27" s="230"/>
      <c r="Q27" s="231"/>
      <c r="R27" s="231"/>
      <c r="S27" s="231"/>
      <c r="T27" s="231"/>
      <c r="U27" s="231"/>
      <c r="V27" s="232"/>
      <c r="W27" s="230"/>
      <c r="X27" s="231"/>
      <c r="Y27" s="231"/>
      <c r="Z27" s="231"/>
      <c r="AA27" s="231"/>
      <c r="AB27" s="231"/>
      <c r="AC27" s="232"/>
      <c r="AD27" s="230"/>
      <c r="AE27" s="231"/>
      <c r="AF27" s="231"/>
      <c r="AG27" s="231"/>
      <c r="AH27" s="231"/>
      <c r="AI27" s="231"/>
      <c r="AJ27" s="232"/>
      <c r="AK27" s="230"/>
      <c r="AL27" s="231"/>
      <c r="AM27" s="231"/>
      <c r="AN27" s="231"/>
      <c r="AO27" s="231"/>
      <c r="AP27" s="231"/>
      <c r="AQ27" s="232"/>
      <c r="AR27" s="230"/>
      <c r="AS27" s="231"/>
      <c r="AT27" s="232"/>
      <c r="AU27" s="757">
        <f t="shared" si="1"/>
        <v>0</v>
      </c>
      <c r="AV27" s="758"/>
      <c r="AW27" s="759">
        <f t="shared" si="2"/>
        <v>0</v>
      </c>
      <c r="AX27" s="760"/>
      <c r="AY27" s="727"/>
      <c r="AZ27" s="728"/>
      <c r="BA27" s="728"/>
      <c r="BB27" s="728"/>
      <c r="BC27" s="728"/>
      <c r="BD27" s="729"/>
    </row>
    <row r="28" spans="1:56" ht="39.950000000000003" customHeight="1" x14ac:dyDescent="0.4">
      <c r="A28" s="216"/>
      <c r="B28" s="229">
        <f t="shared" si="3"/>
        <v>15</v>
      </c>
      <c r="C28" s="747"/>
      <c r="D28" s="748"/>
      <c r="E28" s="749"/>
      <c r="F28" s="750"/>
      <c r="G28" s="751"/>
      <c r="H28" s="752"/>
      <c r="I28" s="752"/>
      <c r="J28" s="752"/>
      <c r="K28" s="753"/>
      <c r="L28" s="754"/>
      <c r="M28" s="755"/>
      <c r="N28" s="755"/>
      <c r="O28" s="756"/>
      <c r="P28" s="230"/>
      <c r="Q28" s="231"/>
      <c r="R28" s="231"/>
      <c r="S28" s="231"/>
      <c r="T28" s="231"/>
      <c r="U28" s="231"/>
      <c r="V28" s="232"/>
      <c r="W28" s="230"/>
      <c r="X28" s="231"/>
      <c r="Y28" s="231"/>
      <c r="Z28" s="231"/>
      <c r="AA28" s="231"/>
      <c r="AB28" s="231"/>
      <c r="AC28" s="232"/>
      <c r="AD28" s="230"/>
      <c r="AE28" s="231"/>
      <c r="AF28" s="231"/>
      <c r="AG28" s="231"/>
      <c r="AH28" s="231"/>
      <c r="AI28" s="231"/>
      <c r="AJ28" s="232"/>
      <c r="AK28" s="230"/>
      <c r="AL28" s="231"/>
      <c r="AM28" s="231"/>
      <c r="AN28" s="231"/>
      <c r="AO28" s="231"/>
      <c r="AP28" s="231"/>
      <c r="AQ28" s="232"/>
      <c r="AR28" s="230"/>
      <c r="AS28" s="231"/>
      <c r="AT28" s="232"/>
      <c r="AU28" s="757">
        <f t="shared" si="1"/>
        <v>0</v>
      </c>
      <c r="AV28" s="758"/>
      <c r="AW28" s="759">
        <f t="shared" si="2"/>
        <v>0</v>
      </c>
      <c r="AX28" s="760"/>
      <c r="AY28" s="727"/>
      <c r="AZ28" s="728"/>
      <c r="BA28" s="728"/>
      <c r="BB28" s="728"/>
      <c r="BC28" s="728"/>
      <c r="BD28" s="729"/>
    </row>
    <row r="29" spans="1:56" ht="39.950000000000003" customHeight="1" x14ac:dyDescent="0.4">
      <c r="A29" s="216"/>
      <c r="B29" s="229">
        <f t="shared" si="3"/>
        <v>16</v>
      </c>
      <c r="C29" s="747"/>
      <c r="D29" s="748"/>
      <c r="E29" s="749"/>
      <c r="F29" s="750"/>
      <c r="G29" s="751"/>
      <c r="H29" s="752"/>
      <c r="I29" s="752"/>
      <c r="J29" s="752"/>
      <c r="K29" s="753"/>
      <c r="L29" s="754"/>
      <c r="M29" s="755"/>
      <c r="N29" s="755"/>
      <c r="O29" s="756"/>
      <c r="P29" s="230"/>
      <c r="Q29" s="231"/>
      <c r="R29" s="231"/>
      <c r="S29" s="231"/>
      <c r="T29" s="231"/>
      <c r="U29" s="231"/>
      <c r="V29" s="232"/>
      <c r="W29" s="230"/>
      <c r="X29" s="231"/>
      <c r="Y29" s="231"/>
      <c r="Z29" s="231"/>
      <c r="AA29" s="231"/>
      <c r="AB29" s="231"/>
      <c r="AC29" s="232"/>
      <c r="AD29" s="230"/>
      <c r="AE29" s="231"/>
      <c r="AF29" s="231"/>
      <c r="AG29" s="231"/>
      <c r="AH29" s="231"/>
      <c r="AI29" s="231"/>
      <c r="AJ29" s="232"/>
      <c r="AK29" s="230"/>
      <c r="AL29" s="231"/>
      <c r="AM29" s="231"/>
      <c r="AN29" s="231"/>
      <c r="AO29" s="231"/>
      <c r="AP29" s="231"/>
      <c r="AQ29" s="232"/>
      <c r="AR29" s="230"/>
      <c r="AS29" s="231"/>
      <c r="AT29" s="232"/>
      <c r="AU29" s="757">
        <f t="shared" si="1"/>
        <v>0</v>
      </c>
      <c r="AV29" s="758"/>
      <c r="AW29" s="759">
        <f t="shared" si="2"/>
        <v>0</v>
      </c>
      <c r="AX29" s="760"/>
      <c r="AY29" s="727"/>
      <c r="AZ29" s="728"/>
      <c r="BA29" s="728"/>
      <c r="BB29" s="728"/>
      <c r="BC29" s="728"/>
      <c r="BD29" s="729"/>
    </row>
    <row r="30" spans="1:56" ht="39.950000000000003" customHeight="1" x14ac:dyDescent="0.4">
      <c r="A30" s="216"/>
      <c r="B30" s="229">
        <f t="shared" si="3"/>
        <v>17</v>
      </c>
      <c r="C30" s="747"/>
      <c r="D30" s="748"/>
      <c r="E30" s="749"/>
      <c r="F30" s="750"/>
      <c r="G30" s="751"/>
      <c r="H30" s="752"/>
      <c r="I30" s="752"/>
      <c r="J30" s="752"/>
      <c r="K30" s="753"/>
      <c r="L30" s="754"/>
      <c r="M30" s="755"/>
      <c r="N30" s="755"/>
      <c r="O30" s="756"/>
      <c r="P30" s="230"/>
      <c r="Q30" s="231"/>
      <c r="R30" s="231"/>
      <c r="S30" s="231"/>
      <c r="T30" s="231"/>
      <c r="U30" s="231"/>
      <c r="V30" s="232"/>
      <c r="W30" s="230"/>
      <c r="X30" s="231"/>
      <c r="Y30" s="231"/>
      <c r="Z30" s="231"/>
      <c r="AA30" s="231"/>
      <c r="AB30" s="231"/>
      <c r="AC30" s="232"/>
      <c r="AD30" s="230"/>
      <c r="AE30" s="231"/>
      <c r="AF30" s="231"/>
      <c r="AG30" s="231"/>
      <c r="AH30" s="231"/>
      <c r="AI30" s="231"/>
      <c r="AJ30" s="232"/>
      <c r="AK30" s="230"/>
      <c r="AL30" s="231"/>
      <c r="AM30" s="231"/>
      <c r="AN30" s="231"/>
      <c r="AO30" s="231"/>
      <c r="AP30" s="231"/>
      <c r="AQ30" s="232"/>
      <c r="AR30" s="230"/>
      <c r="AS30" s="231"/>
      <c r="AT30" s="232"/>
      <c r="AU30" s="757">
        <f t="shared" si="1"/>
        <v>0</v>
      </c>
      <c r="AV30" s="758"/>
      <c r="AW30" s="759">
        <f t="shared" si="2"/>
        <v>0</v>
      </c>
      <c r="AX30" s="760"/>
      <c r="AY30" s="727"/>
      <c r="AZ30" s="728"/>
      <c r="BA30" s="728"/>
      <c r="BB30" s="728"/>
      <c r="BC30" s="728"/>
      <c r="BD30" s="729"/>
    </row>
    <row r="31" spans="1:56" ht="39.950000000000003" customHeight="1" thickBot="1" x14ac:dyDescent="0.45">
      <c r="A31" s="216"/>
      <c r="B31" s="233">
        <f t="shared" si="3"/>
        <v>18</v>
      </c>
      <c r="C31" s="730"/>
      <c r="D31" s="731"/>
      <c r="E31" s="732"/>
      <c r="F31" s="733"/>
      <c r="G31" s="734"/>
      <c r="H31" s="735"/>
      <c r="I31" s="735"/>
      <c r="J31" s="735"/>
      <c r="K31" s="736"/>
      <c r="L31" s="737"/>
      <c r="M31" s="738"/>
      <c r="N31" s="738"/>
      <c r="O31" s="739"/>
      <c r="P31" s="234"/>
      <c r="Q31" s="235"/>
      <c r="R31" s="235"/>
      <c r="S31" s="235"/>
      <c r="T31" s="235"/>
      <c r="U31" s="235"/>
      <c r="V31" s="236"/>
      <c r="W31" s="234"/>
      <c r="X31" s="235"/>
      <c r="Y31" s="235"/>
      <c r="Z31" s="235"/>
      <c r="AA31" s="235"/>
      <c r="AB31" s="235"/>
      <c r="AC31" s="236"/>
      <c r="AD31" s="234"/>
      <c r="AE31" s="235"/>
      <c r="AF31" s="235"/>
      <c r="AG31" s="235"/>
      <c r="AH31" s="235"/>
      <c r="AI31" s="235"/>
      <c r="AJ31" s="236"/>
      <c r="AK31" s="234"/>
      <c r="AL31" s="235"/>
      <c r="AM31" s="235"/>
      <c r="AN31" s="235"/>
      <c r="AO31" s="235"/>
      <c r="AP31" s="235"/>
      <c r="AQ31" s="236"/>
      <c r="AR31" s="234"/>
      <c r="AS31" s="235"/>
      <c r="AT31" s="236"/>
      <c r="AU31" s="740">
        <f t="shared" si="1"/>
        <v>0</v>
      </c>
      <c r="AV31" s="741"/>
      <c r="AW31" s="742">
        <f t="shared" si="2"/>
        <v>0</v>
      </c>
      <c r="AX31" s="743"/>
      <c r="AY31" s="744"/>
      <c r="AZ31" s="745"/>
      <c r="BA31" s="745"/>
      <c r="BB31" s="745"/>
      <c r="BC31" s="745"/>
      <c r="BD31" s="746"/>
    </row>
    <row r="32" spans="1:56" ht="20.25" customHeight="1" x14ac:dyDescent="0.4">
      <c r="A32" s="216"/>
      <c r="B32" s="216"/>
      <c r="C32" s="237"/>
      <c r="D32" s="238"/>
      <c r="E32" s="239"/>
      <c r="F32" s="216"/>
      <c r="G32" s="216"/>
      <c r="H32" s="216"/>
      <c r="I32" s="216"/>
      <c r="J32" s="216"/>
      <c r="K32" s="216"/>
      <c r="L32" s="216"/>
      <c r="M32" s="216"/>
      <c r="N32" s="216"/>
      <c r="O32" s="216"/>
      <c r="P32" s="216"/>
      <c r="Q32" s="216"/>
      <c r="R32" s="216"/>
      <c r="S32" s="216"/>
      <c r="T32" s="216"/>
      <c r="U32" s="216"/>
      <c r="V32" s="216"/>
      <c r="W32" s="216"/>
      <c r="X32" s="216"/>
      <c r="Y32" s="216"/>
      <c r="Z32" s="216"/>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row>
    <row r="33" spans="1:56" ht="20.25" customHeight="1" x14ac:dyDescent="0.4">
      <c r="A33" s="216"/>
      <c r="B33" s="208" t="s">
        <v>359</v>
      </c>
      <c r="C33" s="208"/>
      <c r="D33" s="208"/>
      <c r="E33" s="208"/>
      <c r="F33" s="208"/>
      <c r="G33" s="208"/>
      <c r="H33" s="208"/>
      <c r="I33" s="208"/>
      <c r="J33" s="208"/>
      <c r="K33" s="208"/>
      <c r="L33" s="215"/>
      <c r="M33" s="208"/>
      <c r="N33" s="208"/>
      <c r="O33" s="208"/>
      <c r="P33" s="208"/>
      <c r="Q33" s="208"/>
      <c r="R33" s="208"/>
      <c r="S33" s="208"/>
      <c r="T33" s="208" t="s">
        <v>360</v>
      </c>
      <c r="U33" s="208"/>
      <c r="V33" s="208"/>
      <c r="W33" s="208"/>
      <c r="X33" s="208"/>
      <c r="Y33" s="208"/>
      <c r="Z33" s="240"/>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row>
    <row r="34" spans="1:56" ht="20.25" customHeight="1" x14ac:dyDescent="0.4">
      <c r="A34" s="216"/>
      <c r="B34" s="208"/>
      <c r="C34" s="725" t="s">
        <v>361</v>
      </c>
      <c r="D34" s="725"/>
      <c r="E34" s="725" t="s">
        <v>362</v>
      </c>
      <c r="F34" s="725"/>
      <c r="G34" s="725"/>
      <c r="H34" s="725"/>
      <c r="I34" s="208"/>
      <c r="J34" s="726" t="s">
        <v>363</v>
      </c>
      <c r="K34" s="726"/>
      <c r="L34" s="726"/>
      <c r="M34" s="726"/>
      <c r="N34" s="208"/>
      <c r="O34" s="208"/>
      <c r="P34" s="241" t="s">
        <v>364</v>
      </c>
      <c r="Q34" s="241"/>
      <c r="R34" s="208"/>
      <c r="S34" s="208"/>
      <c r="T34" s="702" t="s">
        <v>365</v>
      </c>
      <c r="U34" s="704"/>
      <c r="V34" s="702" t="s">
        <v>366</v>
      </c>
      <c r="W34" s="703"/>
      <c r="X34" s="703"/>
      <c r="Y34" s="704"/>
      <c r="Z34" s="240"/>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6"/>
      <c r="BC34" s="216"/>
      <c r="BD34" s="216"/>
    </row>
    <row r="35" spans="1:56" ht="20.25" customHeight="1" x14ac:dyDescent="0.4">
      <c r="A35" s="216"/>
      <c r="B35" s="208"/>
      <c r="C35" s="701"/>
      <c r="D35" s="701"/>
      <c r="E35" s="701" t="s">
        <v>367</v>
      </c>
      <c r="F35" s="701"/>
      <c r="G35" s="701" t="s">
        <v>368</v>
      </c>
      <c r="H35" s="701"/>
      <c r="I35" s="208"/>
      <c r="J35" s="701" t="s">
        <v>367</v>
      </c>
      <c r="K35" s="701"/>
      <c r="L35" s="701" t="s">
        <v>368</v>
      </c>
      <c r="M35" s="701"/>
      <c r="N35" s="208"/>
      <c r="O35" s="208"/>
      <c r="P35" s="241" t="s">
        <v>369</v>
      </c>
      <c r="Q35" s="241"/>
      <c r="R35" s="208"/>
      <c r="S35" s="208"/>
      <c r="T35" s="702" t="s">
        <v>370</v>
      </c>
      <c r="U35" s="704"/>
      <c r="V35" s="702" t="s">
        <v>371</v>
      </c>
      <c r="W35" s="703"/>
      <c r="X35" s="703"/>
      <c r="Y35" s="704"/>
      <c r="Z35" s="242"/>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row>
    <row r="36" spans="1:56" ht="20.25" customHeight="1" x14ac:dyDescent="0.4">
      <c r="A36" s="216"/>
      <c r="B36" s="208"/>
      <c r="C36" s="702" t="s">
        <v>370</v>
      </c>
      <c r="D36" s="704"/>
      <c r="E36" s="719">
        <f>SUMIFS($AU$14:$AV$31,$C$14:$D$31,"介護支援専門員",$E$14:$F$31,"A")</f>
        <v>480</v>
      </c>
      <c r="F36" s="720"/>
      <c r="G36" s="721">
        <f>SUMIFS($AW$14:$AX$31,$C$14:$D$31,"介護支援専門員",$E$14:$F$31,"A")</f>
        <v>120</v>
      </c>
      <c r="H36" s="722"/>
      <c r="I36" s="243"/>
      <c r="J36" s="723">
        <v>0</v>
      </c>
      <c r="K36" s="724"/>
      <c r="L36" s="723">
        <v>0</v>
      </c>
      <c r="M36" s="724"/>
      <c r="N36" s="243"/>
      <c r="O36" s="243"/>
      <c r="P36" s="723">
        <v>3</v>
      </c>
      <c r="Q36" s="724"/>
      <c r="R36" s="208"/>
      <c r="S36" s="208"/>
      <c r="T36" s="702" t="s">
        <v>372</v>
      </c>
      <c r="U36" s="704"/>
      <c r="V36" s="702" t="s">
        <v>373</v>
      </c>
      <c r="W36" s="703"/>
      <c r="X36" s="703"/>
      <c r="Y36" s="704"/>
      <c r="Z36" s="244"/>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row>
    <row r="37" spans="1:56" ht="20.25" customHeight="1" x14ac:dyDescent="0.4">
      <c r="A37" s="216"/>
      <c r="B37" s="208"/>
      <c r="C37" s="702" t="s">
        <v>372</v>
      </c>
      <c r="D37" s="704"/>
      <c r="E37" s="719">
        <f>SUMIFS($AU$14:$AV$31,$C$14:$D$31,"介護支援専門員",$E$14:$F$31,"B")</f>
        <v>0</v>
      </c>
      <c r="F37" s="720"/>
      <c r="G37" s="721">
        <f>SUMIFS($AW$14:$AX$31,$C$14:$D$31,"介護支援専門員",$E$14:$F$31,"B")</f>
        <v>0</v>
      </c>
      <c r="H37" s="722"/>
      <c r="I37" s="243"/>
      <c r="J37" s="723">
        <v>0</v>
      </c>
      <c r="K37" s="724"/>
      <c r="L37" s="723">
        <v>0</v>
      </c>
      <c r="M37" s="724"/>
      <c r="N37" s="243"/>
      <c r="O37" s="243"/>
      <c r="P37" s="723">
        <v>0</v>
      </c>
      <c r="Q37" s="724"/>
      <c r="R37" s="208"/>
      <c r="S37" s="208"/>
      <c r="T37" s="702" t="s">
        <v>374</v>
      </c>
      <c r="U37" s="704"/>
      <c r="V37" s="702" t="s">
        <v>375</v>
      </c>
      <c r="W37" s="703"/>
      <c r="X37" s="703"/>
      <c r="Y37" s="704"/>
      <c r="Z37" s="244"/>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row>
    <row r="38" spans="1:56" ht="20.25" customHeight="1" x14ac:dyDescent="0.4">
      <c r="A38" s="216"/>
      <c r="B38" s="208"/>
      <c r="C38" s="702" t="s">
        <v>374</v>
      </c>
      <c r="D38" s="704"/>
      <c r="E38" s="719">
        <f>SUMIFS($AU$14:$AV$31,$C$14:$D$31,"介護支援専門員",$E$14:$F$31,"C")</f>
        <v>80</v>
      </c>
      <c r="F38" s="720"/>
      <c r="G38" s="721">
        <f>SUMIFS($AW$14:$AX$31,$C$14:$D$31,"介護支援専門員",$E$14:$F$31,"C")</f>
        <v>20</v>
      </c>
      <c r="H38" s="722"/>
      <c r="I38" s="243"/>
      <c r="J38" s="723">
        <v>80</v>
      </c>
      <c r="K38" s="724"/>
      <c r="L38" s="723">
        <v>20</v>
      </c>
      <c r="M38" s="724"/>
      <c r="N38" s="243"/>
      <c r="O38" s="243"/>
      <c r="P38" s="719" t="s">
        <v>376</v>
      </c>
      <c r="Q38" s="720"/>
      <c r="R38" s="208"/>
      <c r="S38" s="208"/>
      <c r="T38" s="702" t="s">
        <v>377</v>
      </c>
      <c r="U38" s="704"/>
      <c r="V38" s="702" t="s">
        <v>378</v>
      </c>
      <c r="W38" s="703"/>
      <c r="X38" s="703"/>
      <c r="Y38" s="704"/>
      <c r="Z38" s="245"/>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6"/>
      <c r="AX38" s="216"/>
      <c r="AY38" s="216"/>
      <c r="AZ38" s="216"/>
      <c r="BA38" s="216"/>
      <c r="BB38" s="216"/>
      <c r="BC38" s="216"/>
      <c r="BD38" s="216"/>
    </row>
    <row r="39" spans="1:56" ht="20.25" customHeight="1" x14ac:dyDescent="0.4">
      <c r="A39" s="216"/>
      <c r="B39" s="208"/>
      <c r="C39" s="702" t="s">
        <v>377</v>
      </c>
      <c r="D39" s="704"/>
      <c r="E39" s="719">
        <f>SUMIFS($AU$14:$AV$31,$C$14:$D$31,"介護支援専門員",$E$14:$F$31,"D")</f>
        <v>0</v>
      </c>
      <c r="F39" s="720"/>
      <c r="G39" s="721">
        <f>SUMIFS($AW$14:$AX$31,$C$14:$D$31,"介護支援専門員",$E$14:$F$31,"D")</f>
        <v>0</v>
      </c>
      <c r="H39" s="722"/>
      <c r="I39" s="243"/>
      <c r="J39" s="723">
        <v>0</v>
      </c>
      <c r="K39" s="724"/>
      <c r="L39" s="723">
        <v>0</v>
      </c>
      <c r="M39" s="724"/>
      <c r="N39" s="243"/>
      <c r="O39" s="243"/>
      <c r="P39" s="719" t="s">
        <v>376</v>
      </c>
      <c r="Q39" s="720"/>
      <c r="R39" s="208"/>
      <c r="S39" s="208"/>
      <c r="T39" s="208"/>
      <c r="U39" s="717"/>
      <c r="V39" s="717"/>
      <c r="W39" s="718"/>
      <c r="X39" s="718"/>
      <c r="Y39" s="246"/>
      <c r="Z39" s="246"/>
      <c r="AA39" s="216"/>
      <c r="AB39" s="216"/>
      <c r="AC39" s="216"/>
      <c r="AD39" s="216"/>
      <c r="AE39" s="216"/>
      <c r="AF39" s="216"/>
      <c r="AG39" s="216"/>
      <c r="AH39" s="216"/>
      <c r="AI39" s="216"/>
      <c r="AJ39" s="216"/>
      <c r="AK39" s="216"/>
      <c r="AL39" s="216"/>
      <c r="AM39" s="216"/>
      <c r="AN39" s="216"/>
      <c r="AO39" s="216"/>
      <c r="AP39" s="216"/>
      <c r="AQ39" s="216"/>
      <c r="AR39" s="216"/>
      <c r="AS39" s="216"/>
      <c r="AT39" s="216"/>
      <c r="AU39" s="216"/>
      <c r="AV39" s="216"/>
      <c r="AW39" s="216"/>
      <c r="AX39" s="216"/>
      <c r="AY39" s="216"/>
      <c r="AZ39" s="216"/>
      <c r="BA39" s="216"/>
      <c r="BB39" s="216"/>
      <c r="BC39" s="216"/>
      <c r="BD39" s="216"/>
    </row>
    <row r="40" spans="1:56" ht="20.25" customHeight="1" x14ac:dyDescent="0.4">
      <c r="A40" s="216"/>
      <c r="B40" s="208"/>
      <c r="C40" s="702" t="s">
        <v>379</v>
      </c>
      <c r="D40" s="704"/>
      <c r="E40" s="719">
        <f>SUM(E36:F39)</f>
        <v>560</v>
      </c>
      <c r="F40" s="720"/>
      <c r="G40" s="721">
        <f>SUM(G36:H39)</f>
        <v>140</v>
      </c>
      <c r="H40" s="722"/>
      <c r="I40" s="243"/>
      <c r="J40" s="719">
        <f>SUM(J36:K39)</f>
        <v>80</v>
      </c>
      <c r="K40" s="720"/>
      <c r="L40" s="719">
        <f>SUM(L36:M39)</f>
        <v>20</v>
      </c>
      <c r="M40" s="720"/>
      <c r="N40" s="243"/>
      <c r="O40" s="243"/>
      <c r="P40" s="719">
        <f>SUM(P36:Q37)</f>
        <v>3</v>
      </c>
      <c r="Q40" s="720"/>
      <c r="R40" s="208"/>
      <c r="S40" s="208"/>
      <c r="T40" s="208"/>
      <c r="U40" s="717"/>
      <c r="V40" s="717"/>
      <c r="W40" s="718"/>
      <c r="X40" s="718"/>
      <c r="Y40" s="247"/>
      <c r="Z40" s="247"/>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16"/>
      <c r="AY40" s="216"/>
      <c r="AZ40" s="216"/>
      <c r="BA40" s="216"/>
      <c r="BB40" s="216"/>
      <c r="BC40" s="216"/>
      <c r="BD40" s="216"/>
    </row>
    <row r="41" spans="1:56" ht="20.25" customHeight="1" x14ac:dyDescent="0.4">
      <c r="A41" s="216"/>
      <c r="B41" s="208"/>
      <c r="C41" s="208"/>
      <c r="D41" s="208"/>
      <c r="E41" s="208"/>
      <c r="F41" s="208"/>
      <c r="G41" s="208"/>
      <c r="H41" s="208"/>
      <c r="I41" s="208"/>
      <c r="J41" s="208"/>
      <c r="K41" s="208"/>
      <c r="L41" s="215"/>
      <c r="M41" s="208"/>
      <c r="N41" s="208"/>
      <c r="O41" s="208"/>
      <c r="P41" s="208"/>
      <c r="Q41" s="208"/>
      <c r="R41" s="208"/>
      <c r="S41" s="208"/>
      <c r="T41" s="208"/>
      <c r="U41" s="240"/>
      <c r="V41" s="240"/>
      <c r="W41" s="240"/>
      <c r="X41" s="240"/>
      <c r="Y41" s="240"/>
      <c r="Z41" s="240"/>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216"/>
      <c r="AY41" s="216"/>
      <c r="AZ41" s="216"/>
      <c r="BA41" s="216"/>
      <c r="BB41" s="216"/>
      <c r="BC41" s="216"/>
      <c r="BD41" s="216"/>
    </row>
    <row r="42" spans="1:56" ht="20.25" customHeight="1" x14ac:dyDescent="0.4">
      <c r="A42" s="216"/>
      <c r="B42" s="208"/>
      <c r="C42" s="215" t="s">
        <v>380</v>
      </c>
      <c r="D42" s="208"/>
      <c r="E42" s="208"/>
      <c r="F42" s="208"/>
      <c r="G42" s="208"/>
      <c r="H42" s="208"/>
      <c r="I42" s="248" t="s">
        <v>381</v>
      </c>
      <c r="J42" s="711" t="s">
        <v>382</v>
      </c>
      <c r="K42" s="712"/>
      <c r="L42" s="249"/>
      <c r="M42" s="248"/>
      <c r="N42" s="208"/>
      <c r="O42" s="208"/>
      <c r="P42" s="208"/>
      <c r="Q42" s="208"/>
      <c r="R42" s="208"/>
      <c r="S42" s="208"/>
      <c r="T42" s="208"/>
      <c r="U42" s="250"/>
      <c r="V42" s="240"/>
      <c r="W42" s="240"/>
      <c r="X42" s="240"/>
      <c r="Y42" s="240"/>
      <c r="Z42" s="240"/>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216"/>
      <c r="AW42" s="216"/>
      <c r="AX42" s="216"/>
      <c r="AY42" s="216"/>
      <c r="AZ42" s="216"/>
      <c r="BA42" s="216"/>
      <c r="BB42" s="216"/>
      <c r="BC42" s="216"/>
      <c r="BD42" s="216"/>
    </row>
    <row r="43" spans="1:56" ht="20.25" customHeight="1" x14ac:dyDescent="0.4">
      <c r="A43" s="216"/>
      <c r="B43" s="208"/>
      <c r="C43" s="208" t="s">
        <v>383</v>
      </c>
      <c r="D43" s="208"/>
      <c r="E43" s="208"/>
      <c r="F43" s="208"/>
      <c r="G43" s="208"/>
      <c r="H43" s="208" t="s">
        <v>384</v>
      </c>
      <c r="I43" s="208"/>
      <c r="J43" s="208"/>
      <c r="K43" s="208"/>
      <c r="L43" s="215"/>
      <c r="M43" s="208"/>
      <c r="N43" s="208"/>
      <c r="O43" s="208"/>
      <c r="P43" s="208"/>
      <c r="Q43" s="208"/>
      <c r="R43" s="208"/>
      <c r="S43" s="208"/>
      <c r="T43" s="208"/>
      <c r="U43" s="240"/>
      <c r="V43" s="240"/>
      <c r="W43" s="240"/>
      <c r="X43" s="240"/>
      <c r="Y43" s="240"/>
      <c r="Z43" s="240"/>
      <c r="AA43" s="216"/>
      <c r="AB43" s="216"/>
      <c r="AC43" s="216"/>
      <c r="AD43" s="216"/>
      <c r="AE43" s="216"/>
      <c r="AF43" s="216"/>
      <c r="AG43" s="216"/>
      <c r="AH43" s="216"/>
      <c r="AI43" s="216"/>
      <c r="AJ43" s="216"/>
      <c r="AK43" s="216"/>
      <c r="AL43" s="216"/>
      <c r="AM43" s="216"/>
      <c r="AN43" s="216"/>
      <c r="AO43" s="216"/>
      <c r="AP43" s="216"/>
      <c r="AQ43" s="216"/>
      <c r="AR43" s="216"/>
      <c r="AS43" s="216"/>
      <c r="AT43" s="216"/>
      <c r="AU43" s="216"/>
      <c r="AV43" s="216"/>
      <c r="AW43" s="216"/>
      <c r="AX43" s="216"/>
      <c r="AY43" s="216"/>
      <c r="AZ43" s="216"/>
      <c r="BA43" s="216"/>
      <c r="BB43" s="216"/>
      <c r="BC43" s="216"/>
      <c r="BD43" s="216"/>
    </row>
    <row r="44" spans="1:56" ht="20.25" customHeight="1" x14ac:dyDescent="0.4">
      <c r="A44" s="216"/>
      <c r="B44" s="208"/>
      <c r="C44" s="208" t="str">
        <f>IF($J$42="週","対象時間数（週平均）","対象時間数（当月合計）")</f>
        <v>対象時間数（週平均）</v>
      </c>
      <c r="D44" s="208"/>
      <c r="E44" s="208"/>
      <c r="F44" s="208"/>
      <c r="G44" s="208"/>
      <c r="H44" s="208" t="str">
        <f>IF($J$42="週","週に勤務すべき時間数","当月に勤務すべき時間数")</f>
        <v>週に勤務すべき時間数</v>
      </c>
      <c r="I44" s="208"/>
      <c r="J44" s="208"/>
      <c r="K44" s="208"/>
      <c r="L44" s="215"/>
      <c r="M44" s="701" t="s">
        <v>385</v>
      </c>
      <c r="N44" s="701"/>
      <c r="O44" s="701"/>
      <c r="P44" s="701"/>
      <c r="Q44" s="208"/>
      <c r="R44" s="208"/>
      <c r="S44" s="208"/>
      <c r="T44" s="208"/>
      <c r="U44" s="240"/>
      <c r="V44" s="240"/>
      <c r="W44" s="240"/>
      <c r="X44" s="240"/>
      <c r="Y44" s="240"/>
      <c r="Z44" s="240"/>
      <c r="AA44" s="216"/>
      <c r="AB44" s="216"/>
      <c r="AC44" s="216"/>
      <c r="AD44" s="216"/>
      <c r="AE44" s="216"/>
      <c r="AF44" s="216"/>
      <c r="AG44" s="216"/>
      <c r="AH44" s="216"/>
      <c r="AI44" s="216"/>
      <c r="AJ44" s="216"/>
      <c r="AK44" s="216"/>
      <c r="AL44" s="216"/>
      <c r="AM44" s="216"/>
      <c r="AN44" s="216"/>
      <c r="AO44" s="216"/>
      <c r="AP44" s="216"/>
      <c r="AQ44" s="216"/>
      <c r="AR44" s="216"/>
      <c r="AS44" s="216"/>
      <c r="AT44" s="216"/>
      <c r="AU44" s="216"/>
      <c r="AV44" s="216"/>
      <c r="AW44" s="216"/>
      <c r="AX44" s="216"/>
      <c r="AY44" s="216"/>
      <c r="AZ44" s="216"/>
      <c r="BA44" s="216"/>
      <c r="BB44" s="216"/>
      <c r="BC44" s="216"/>
      <c r="BD44" s="216"/>
    </row>
    <row r="45" spans="1:56" ht="20.25" customHeight="1" x14ac:dyDescent="0.4">
      <c r="A45" s="216"/>
      <c r="B45" s="208"/>
      <c r="C45" s="713">
        <f>IF($J$42="週",L40,J40)</f>
        <v>20</v>
      </c>
      <c r="D45" s="714"/>
      <c r="E45" s="714"/>
      <c r="F45" s="715"/>
      <c r="G45" s="251" t="s">
        <v>386</v>
      </c>
      <c r="H45" s="702">
        <f>IF($J$42="週",$AV$5,$AZ$5)</f>
        <v>40</v>
      </c>
      <c r="I45" s="703"/>
      <c r="J45" s="703"/>
      <c r="K45" s="704"/>
      <c r="L45" s="251" t="s">
        <v>387</v>
      </c>
      <c r="M45" s="705">
        <f>ROUNDDOWN(C45/H45,1)</f>
        <v>0.5</v>
      </c>
      <c r="N45" s="706"/>
      <c r="O45" s="706"/>
      <c r="P45" s="707"/>
      <c r="Q45" s="208"/>
      <c r="R45" s="208"/>
      <c r="S45" s="208"/>
      <c r="T45" s="208"/>
      <c r="U45" s="716"/>
      <c r="V45" s="716"/>
      <c r="W45" s="716"/>
      <c r="X45" s="716"/>
      <c r="Y45" s="244"/>
      <c r="Z45" s="240"/>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row>
    <row r="46" spans="1:56" ht="20.25" customHeight="1" x14ac:dyDescent="0.4">
      <c r="A46" s="216"/>
      <c r="B46" s="208"/>
      <c r="C46" s="208"/>
      <c r="D46" s="208"/>
      <c r="E46" s="208"/>
      <c r="F46" s="208"/>
      <c r="G46" s="208"/>
      <c r="H46" s="208"/>
      <c r="I46" s="208"/>
      <c r="J46" s="208"/>
      <c r="K46" s="208"/>
      <c r="L46" s="215"/>
      <c r="M46" s="208" t="s">
        <v>388</v>
      </c>
      <c r="N46" s="208"/>
      <c r="O46" s="208"/>
      <c r="P46" s="208"/>
      <c r="Q46" s="208"/>
      <c r="R46" s="208"/>
      <c r="S46" s="208"/>
      <c r="T46" s="208"/>
      <c r="U46" s="240"/>
      <c r="V46" s="240"/>
      <c r="W46" s="240"/>
      <c r="X46" s="240"/>
      <c r="Y46" s="240"/>
      <c r="Z46" s="240"/>
      <c r="AA46" s="216"/>
      <c r="AB46" s="216"/>
      <c r="AC46" s="216"/>
      <c r="AD46" s="216"/>
      <c r="AE46" s="216"/>
      <c r="AF46" s="216"/>
      <c r="AG46" s="216"/>
      <c r="AH46" s="216"/>
      <c r="AI46" s="216"/>
      <c r="AJ46" s="216"/>
      <c r="AK46" s="216"/>
      <c r="AL46" s="216"/>
      <c r="AM46" s="216"/>
      <c r="AN46" s="216"/>
      <c r="AO46" s="216"/>
      <c r="AP46" s="216"/>
      <c r="AQ46" s="216"/>
      <c r="AR46" s="216"/>
      <c r="AS46" s="216"/>
      <c r="AT46" s="216"/>
      <c r="AU46" s="216"/>
      <c r="AV46" s="216"/>
      <c r="AW46" s="216"/>
      <c r="AX46" s="216"/>
      <c r="AY46" s="216"/>
      <c r="AZ46" s="216"/>
      <c r="BA46" s="216"/>
      <c r="BB46" s="216"/>
      <c r="BC46" s="216"/>
      <c r="BD46" s="216"/>
    </row>
    <row r="47" spans="1:56" ht="20.25" customHeight="1" x14ac:dyDescent="0.4">
      <c r="A47" s="216"/>
      <c r="B47" s="208"/>
      <c r="C47" s="208" t="s">
        <v>389</v>
      </c>
      <c r="D47" s="208"/>
      <c r="E47" s="208"/>
      <c r="F47" s="208"/>
      <c r="G47" s="208"/>
      <c r="H47" s="208"/>
      <c r="I47" s="208"/>
      <c r="J47" s="208"/>
      <c r="K47" s="208"/>
      <c r="L47" s="215"/>
      <c r="M47" s="208"/>
      <c r="N47" s="208"/>
      <c r="O47" s="208"/>
      <c r="P47" s="208"/>
      <c r="Q47" s="208"/>
      <c r="R47" s="208"/>
      <c r="S47" s="208"/>
      <c r="T47" s="208"/>
      <c r="U47" s="208"/>
      <c r="V47" s="252"/>
      <c r="W47" s="253"/>
      <c r="X47" s="253"/>
      <c r="Y47" s="208"/>
      <c r="Z47" s="208"/>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row>
    <row r="48" spans="1:56" ht="20.25" customHeight="1" x14ac:dyDescent="0.4">
      <c r="A48" s="216"/>
      <c r="B48" s="208"/>
      <c r="C48" s="208" t="s">
        <v>364</v>
      </c>
      <c r="D48" s="208"/>
      <c r="E48" s="208"/>
      <c r="F48" s="208"/>
      <c r="G48" s="208"/>
      <c r="H48" s="208"/>
      <c r="I48" s="208"/>
      <c r="J48" s="208"/>
      <c r="K48" s="208"/>
      <c r="L48" s="215"/>
      <c r="M48" s="251"/>
      <c r="N48" s="251"/>
      <c r="O48" s="251"/>
      <c r="P48" s="251"/>
      <c r="Q48" s="208"/>
      <c r="R48" s="208"/>
      <c r="S48" s="208"/>
      <c r="T48" s="208"/>
      <c r="U48" s="208"/>
      <c r="V48" s="252"/>
      <c r="W48" s="253"/>
      <c r="X48" s="253"/>
      <c r="Y48" s="208"/>
      <c r="Z48" s="208"/>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row>
    <row r="49" spans="1:58" ht="20.25" customHeight="1" x14ac:dyDescent="0.4">
      <c r="A49" s="216"/>
      <c r="B49" s="208"/>
      <c r="C49" s="208" t="s">
        <v>390</v>
      </c>
      <c r="D49" s="208"/>
      <c r="E49" s="208"/>
      <c r="F49" s="208"/>
      <c r="G49" s="208"/>
      <c r="H49" s="208" t="s">
        <v>391</v>
      </c>
      <c r="I49" s="208"/>
      <c r="J49" s="208"/>
      <c r="K49" s="208"/>
      <c r="L49" s="208"/>
      <c r="M49" s="701" t="s">
        <v>379</v>
      </c>
      <c r="N49" s="701"/>
      <c r="O49" s="701"/>
      <c r="P49" s="701"/>
      <c r="Q49" s="208"/>
      <c r="R49" s="208"/>
      <c r="S49" s="208"/>
      <c r="T49" s="208"/>
      <c r="U49" s="208"/>
      <c r="V49" s="252"/>
      <c r="W49" s="253"/>
      <c r="X49" s="253"/>
      <c r="Y49" s="208"/>
      <c r="Z49" s="208"/>
      <c r="AA49" s="216"/>
      <c r="AB49" s="216"/>
      <c r="AC49" s="216"/>
      <c r="AD49" s="216"/>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row>
    <row r="50" spans="1:58" ht="20.25" customHeight="1" x14ac:dyDescent="0.4">
      <c r="A50" s="216"/>
      <c r="B50" s="208"/>
      <c r="C50" s="702">
        <f>P40</f>
        <v>3</v>
      </c>
      <c r="D50" s="703"/>
      <c r="E50" s="703"/>
      <c r="F50" s="704"/>
      <c r="G50" s="251" t="s">
        <v>392</v>
      </c>
      <c r="H50" s="705">
        <f>M45</f>
        <v>0.5</v>
      </c>
      <c r="I50" s="706"/>
      <c r="J50" s="706"/>
      <c r="K50" s="707"/>
      <c r="L50" s="251" t="s">
        <v>387</v>
      </c>
      <c r="M50" s="708">
        <f>ROUNDDOWN(C50+H50,1)</f>
        <v>3.5</v>
      </c>
      <c r="N50" s="709"/>
      <c r="O50" s="709"/>
      <c r="P50" s="710"/>
      <c r="Q50" s="208"/>
      <c r="R50" s="208"/>
      <c r="S50" s="208"/>
      <c r="T50" s="208"/>
      <c r="U50" s="208"/>
      <c r="V50" s="252"/>
      <c r="W50" s="253"/>
      <c r="X50" s="253"/>
      <c r="Y50" s="208"/>
      <c r="Z50" s="208"/>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row>
    <row r="51" spans="1:58" ht="20.25" customHeight="1" x14ac:dyDescent="0.4">
      <c r="A51" s="216"/>
      <c r="B51" s="208"/>
      <c r="C51" s="208"/>
      <c r="D51" s="208"/>
      <c r="E51" s="208"/>
      <c r="F51" s="208"/>
      <c r="G51" s="208"/>
      <c r="H51" s="208"/>
      <c r="I51" s="208"/>
      <c r="J51" s="208"/>
      <c r="K51" s="208"/>
      <c r="L51" s="208"/>
      <c r="M51" s="208"/>
      <c r="N51" s="215"/>
      <c r="O51" s="208"/>
      <c r="P51" s="208"/>
      <c r="Q51" s="208"/>
      <c r="R51" s="208"/>
      <c r="S51" s="208"/>
      <c r="T51" s="208"/>
      <c r="U51" s="208"/>
      <c r="V51" s="252"/>
      <c r="W51" s="253"/>
      <c r="X51" s="253"/>
      <c r="Y51" s="208"/>
      <c r="Z51" s="208"/>
      <c r="AA51" s="216"/>
      <c r="AB51" s="216"/>
      <c r="AC51" s="216"/>
      <c r="AD51" s="216"/>
      <c r="AE51" s="216"/>
      <c r="AF51" s="216"/>
      <c r="AG51" s="216"/>
      <c r="AH51" s="216"/>
      <c r="AI51" s="216"/>
      <c r="AJ51" s="216"/>
      <c r="AK51" s="216"/>
      <c r="AL51" s="216"/>
      <c r="AM51" s="216"/>
      <c r="AN51" s="216"/>
      <c r="AO51" s="216"/>
      <c r="AP51" s="216"/>
      <c r="AQ51" s="216"/>
      <c r="AR51" s="216"/>
      <c r="AS51" s="216"/>
      <c r="AT51" s="216"/>
      <c r="AU51" s="216"/>
      <c r="AV51" s="216"/>
      <c r="AW51" s="216"/>
      <c r="AX51" s="216"/>
      <c r="AY51" s="216"/>
      <c r="AZ51" s="216"/>
      <c r="BA51" s="216"/>
      <c r="BB51" s="216"/>
      <c r="BC51" s="216"/>
      <c r="BD51" s="216"/>
    </row>
    <row r="52" spans="1:58" ht="20.25" customHeight="1" x14ac:dyDescent="0.4">
      <c r="C52" s="260"/>
      <c r="D52" s="260"/>
      <c r="T52" s="260"/>
      <c r="AJ52" s="261"/>
      <c r="AK52" s="262"/>
      <c r="AL52" s="262"/>
      <c r="BE52" s="262"/>
    </row>
    <row r="53" spans="1:58" ht="20.25" customHeight="1" x14ac:dyDescent="0.4">
      <c r="C53" s="260"/>
      <c r="D53" s="260"/>
      <c r="U53" s="260"/>
      <c r="AK53" s="261"/>
      <c r="AL53" s="262"/>
      <c r="AM53" s="262"/>
      <c r="BF53" s="262"/>
    </row>
    <row r="54" spans="1:58" ht="20.25" customHeight="1" x14ac:dyDescent="0.4">
      <c r="D54" s="260"/>
      <c r="U54" s="260"/>
      <c r="AK54" s="261"/>
      <c r="AL54" s="262"/>
      <c r="AM54" s="262"/>
      <c r="BF54" s="262"/>
    </row>
    <row r="55" spans="1:58" ht="20.25" customHeight="1" x14ac:dyDescent="0.4">
      <c r="C55" s="260"/>
      <c r="D55" s="260"/>
      <c r="U55" s="260"/>
      <c r="AK55" s="261"/>
      <c r="AL55" s="262"/>
      <c r="AM55" s="262"/>
      <c r="BF55" s="262"/>
    </row>
    <row r="56" spans="1:58" ht="20.25" customHeight="1" x14ac:dyDescent="0.4">
      <c r="C56" s="261"/>
      <c r="D56" s="261"/>
      <c r="E56" s="261"/>
      <c r="F56" s="261"/>
      <c r="G56" s="261"/>
      <c r="H56" s="261"/>
      <c r="I56" s="261"/>
      <c r="J56" s="261"/>
      <c r="K56" s="261"/>
      <c r="L56" s="261"/>
      <c r="M56" s="261"/>
      <c r="N56" s="261"/>
      <c r="O56" s="261"/>
      <c r="P56" s="261"/>
      <c r="Q56" s="261"/>
      <c r="R56" s="261"/>
      <c r="S56" s="261"/>
      <c r="T56" s="261"/>
      <c r="U56" s="262"/>
      <c r="V56" s="262"/>
      <c r="W56" s="261"/>
      <c r="X56" s="261"/>
      <c r="Y56" s="261"/>
      <c r="Z56" s="261"/>
      <c r="AA56" s="261"/>
      <c r="AB56" s="261"/>
      <c r="AC56" s="261"/>
      <c r="AD56" s="261"/>
      <c r="AE56" s="261"/>
      <c r="AF56" s="261"/>
      <c r="AG56" s="261"/>
      <c r="AH56" s="261"/>
      <c r="AI56" s="261"/>
      <c r="AJ56" s="261"/>
      <c r="AK56" s="261"/>
      <c r="AL56" s="262"/>
      <c r="AM56" s="262"/>
      <c r="BF56" s="262"/>
    </row>
    <row r="57" spans="1:58" ht="20.25" customHeight="1" x14ac:dyDescent="0.4">
      <c r="C57" s="261"/>
      <c r="D57" s="261"/>
      <c r="E57" s="261"/>
      <c r="F57" s="261"/>
      <c r="G57" s="261"/>
      <c r="H57" s="261"/>
      <c r="I57" s="261"/>
      <c r="J57" s="261"/>
      <c r="K57" s="261"/>
      <c r="L57" s="261"/>
      <c r="M57" s="261"/>
      <c r="N57" s="261"/>
      <c r="O57" s="261"/>
      <c r="P57" s="261"/>
      <c r="Q57" s="261"/>
      <c r="R57" s="261"/>
      <c r="S57" s="261"/>
      <c r="T57" s="261"/>
      <c r="U57" s="262"/>
      <c r="V57" s="262"/>
      <c r="W57" s="261"/>
      <c r="X57" s="261"/>
      <c r="Y57" s="261"/>
      <c r="Z57" s="261"/>
      <c r="AA57" s="261"/>
      <c r="AB57" s="261"/>
      <c r="AC57" s="261"/>
      <c r="AD57" s="261"/>
      <c r="AE57" s="261"/>
      <c r="AF57" s="261"/>
      <c r="AG57" s="261"/>
      <c r="AH57" s="261"/>
      <c r="AI57" s="261"/>
      <c r="AJ57" s="261"/>
      <c r="AK57" s="261"/>
      <c r="AL57" s="262"/>
      <c r="AM57" s="262"/>
      <c r="BF57" s="262"/>
    </row>
  </sheetData>
  <sheetProtection algorithmName="SHA-512" hashValue="fjS8rxjb4tVu3Q/O6IQzO29EZgLVKXdnz72tRecMlshQudAssbRc167c84vp5sVFeOR7oqRqF5RohsoRnzrMRw==" saltValue="x5d889u2hyLMSI0LtNNDug==" spinCount="100000" sheet="1" selectLockedCells="1" selectUnlockedCells="1"/>
  <mergeCells count="212">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M49:P49"/>
    <mergeCell ref="C50:F50"/>
    <mergeCell ref="H50:K50"/>
    <mergeCell ref="M50:P50"/>
    <mergeCell ref="J42:K42"/>
    <mergeCell ref="M44:P44"/>
    <mergeCell ref="C45:F45"/>
    <mergeCell ref="H45:K45"/>
    <mergeCell ref="M45:P45"/>
  </mergeCells>
  <phoneticPr fontId="3"/>
  <conditionalFormatting sqref="C45:F45">
    <cfRule type="expression" dxfId="2" priority="1">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P14:AX31">
    <cfRule type="expression" dxfId="0" priority="3">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38"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N:\1300健康福祉部\020高齢者サービス課\030介護事業所指導係\■■制度改正_報酬改定含む\■令和6年度報酬改定等\令和６年度報酬改定【令和６年３月１８日公表】\★体制加算の届出に関するもの\介護給付費算定に係る体制等状況一覧表\居宅介護支援\[【福岡市】居宅介護支援事業所.xlsx]標準様式１プルダウン・リスト'!#REF!</xm:f>
          </x14:formula1>
          <xm:sqref>AM1:BA1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C71"/>
  <sheetViews>
    <sheetView workbookViewId="0"/>
  </sheetViews>
  <sheetFormatPr defaultColWidth="10" defaultRowHeight="18.75" x14ac:dyDescent="0.4"/>
  <cols>
    <col min="1" max="2" width="10" style="263"/>
    <col min="3" max="3" width="49.125" style="263" customWidth="1"/>
    <col min="4" max="16384" width="10" style="263"/>
  </cols>
  <sheetData>
    <row r="1" spans="1:10" x14ac:dyDescent="0.4">
      <c r="A1" s="263" t="s">
        <v>401</v>
      </c>
    </row>
    <row r="2" spans="1:10" s="266" customFormat="1" ht="20.25" customHeight="1" x14ac:dyDescent="0.4">
      <c r="A2" s="264" t="s">
        <v>402</v>
      </c>
      <c r="B2" s="264"/>
      <c r="C2" s="265"/>
    </row>
    <row r="3" spans="1:10" s="266" customFormat="1" ht="20.25" customHeight="1" x14ac:dyDescent="0.4">
      <c r="A3" s="265"/>
      <c r="B3" s="265"/>
      <c r="C3" s="265"/>
    </row>
    <row r="4" spans="1:10" s="266" customFormat="1" ht="20.25" customHeight="1" x14ac:dyDescent="0.4">
      <c r="A4" s="267"/>
      <c r="B4" s="265" t="s">
        <v>403</v>
      </c>
      <c r="C4" s="265"/>
      <c r="E4" s="818" t="s">
        <v>404</v>
      </c>
      <c r="F4" s="818"/>
      <c r="G4" s="818"/>
      <c r="H4" s="818"/>
      <c r="I4" s="818"/>
      <c r="J4" s="818"/>
    </row>
    <row r="5" spans="1:10" s="266" customFormat="1" ht="20.25" customHeight="1" x14ac:dyDescent="0.4">
      <c r="A5" s="268"/>
      <c r="B5" s="265" t="s">
        <v>405</v>
      </c>
      <c r="C5" s="265"/>
      <c r="E5" s="818"/>
      <c r="F5" s="818"/>
      <c r="G5" s="818"/>
      <c r="H5" s="818"/>
      <c r="I5" s="818"/>
      <c r="J5" s="818"/>
    </row>
    <row r="6" spans="1:10" s="266" customFormat="1" ht="20.25" customHeight="1" x14ac:dyDescent="0.4">
      <c r="A6" s="269" t="s">
        <v>406</v>
      </c>
      <c r="B6" s="265"/>
      <c r="C6" s="265"/>
    </row>
    <row r="7" spans="1:10" s="266" customFormat="1" ht="20.25" customHeight="1" x14ac:dyDescent="0.4">
      <c r="A7" s="269"/>
      <c r="B7" s="265"/>
      <c r="C7" s="265"/>
    </row>
    <row r="8" spans="1:10" s="266" customFormat="1" ht="20.25" customHeight="1" x14ac:dyDescent="0.4">
      <c r="A8" s="265" t="s">
        <v>407</v>
      </c>
      <c r="B8" s="265"/>
      <c r="C8" s="265"/>
    </row>
    <row r="9" spans="1:10" s="266" customFormat="1" ht="20.25" customHeight="1" x14ac:dyDescent="0.4">
      <c r="A9" s="269"/>
      <c r="B9" s="265"/>
      <c r="C9" s="265"/>
    </row>
    <row r="10" spans="1:10" s="266" customFormat="1" ht="20.25" customHeight="1" x14ac:dyDescent="0.4">
      <c r="A10" s="265" t="s">
        <v>408</v>
      </c>
      <c r="B10" s="265"/>
      <c r="C10" s="265"/>
    </row>
    <row r="11" spans="1:10" s="266" customFormat="1" ht="20.25" customHeight="1" x14ac:dyDescent="0.4">
      <c r="A11" s="265"/>
      <c r="B11" s="265"/>
      <c r="C11" s="265"/>
    </row>
    <row r="12" spans="1:10" s="266" customFormat="1" ht="20.25" customHeight="1" x14ac:dyDescent="0.4">
      <c r="A12" s="265" t="s">
        <v>409</v>
      </c>
      <c r="B12" s="265"/>
      <c r="C12" s="265"/>
    </row>
    <row r="13" spans="1:10" s="266" customFormat="1" ht="20.25" customHeight="1" x14ac:dyDescent="0.4">
      <c r="A13" s="265"/>
      <c r="B13" s="265"/>
      <c r="C13" s="265"/>
    </row>
    <row r="14" spans="1:10" s="266" customFormat="1" ht="20.25" customHeight="1" x14ac:dyDescent="0.4">
      <c r="A14" s="265" t="s">
        <v>410</v>
      </c>
      <c r="B14" s="265"/>
      <c r="C14" s="265"/>
    </row>
    <row r="15" spans="1:10" s="266" customFormat="1" ht="20.25" customHeight="1" x14ac:dyDescent="0.4">
      <c r="A15" s="265"/>
      <c r="B15" s="265"/>
      <c r="C15" s="265"/>
    </row>
    <row r="16" spans="1:10" s="266" customFormat="1" ht="20.25" customHeight="1" x14ac:dyDescent="0.4">
      <c r="A16" s="265" t="s">
        <v>411</v>
      </c>
      <c r="B16" s="265"/>
      <c r="C16" s="265"/>
    </row>
    <row r="17" spans="1:3" s="266" customFormat="1" ht="20.25" customHeight="1" x14ac:dyDescent="0.4">
      <c r="A17" s="265"/>
      <c r="B17" s="265"/>
      <c r="C17" s="265"/>
    </row>
    <row r="18" spans="1:3" s="266" customFormat="1" ht="20.25" customHeight="1" x14ac:dyDescent="0.4">
      <c r="A18" s="265" t="s">
        <v>412</v>
      </c>
      <c r="B18" s="265"/>
      <c r="C18" s="265"/>
    </row>
    <row r="19" spans="1:3" s="266" customFormat="1" ht="20.25" customHeight="1" x14ac:dyDescent="0.4">
      <c r="A19" s="265" t="s">
        <v>413</v>
      </c>
      <c r="B19" s="265"/>
      <c r="C19" s="265"/>
    </row>
    <row r="20" spans="1:3" s="266" customFormat="1" ht="20.25" customHeight="1" x14ac:dyDescent="0.4">
      <c r="A20" s="265"/>
      <c r="B20" s="265"/>
      <c r="C20" s="265"/>
    </row>
    <row r="21" spans="1:3" s="266" customFormat="1" ht="20.25" customHeight="1" x14ac:dyDescent="0.4">
      <c r="A21" s="265"/>
      <c r="B21" s="270" t="s">
        <v>346</v>
      </c>
      <c r="C21" s="270" t="s">
        <v>414</v>
      </c>
    </row>
    <row r="22" spans="1:3" s="266" customFormat="1" ht="20.25" customHeight="1" x14ac:dyDescent="0.4">
      <c r="A22" s="265"/>
      <c r="B22" s="270">
        <v>1</v>
      </c>
      <c r="C22" s="271" t="s">
        <v>394</v>
      </c>
    </row>
    <row r="23" spans="1:3" s="266" customFormat="1" ht="20.25" customHeight="1" x14ac:dyDescent="0.4">
      <c r="A23" s="265"/>
      <c r="B23" s="270">
        <v>2</v>
      </c>
      <c r="C23" s="271" t="s">
        <v>233</v>
      </c>
    </row>
    <row r="24" spans="1:3" s="266" customFormat="1" ht="20.25" customHeight="1" x14ac:dyDescent="0.4">
      <c r="A24" s="265"/>
      <c r="B24" s="270">
        <v>3</v>
      </c>
      <c r="C24" s="271" t="s">
        <v>415</v>
      </c>
    </row>
    <row r="25" spans="1:3" s="266" customFormat="1" ht="20.25" customHeight="1" x14ac:dyDescent="0.4">
      <c r="A25" s="265"/>
      <c r="B25" s="265"/>
      <c r="C25" s="265"/>
    </row>
    <row r="26" spans="1:3" s="266" customFormat="1" ht="20.25" customHeight="1" x14ac:dyDescent="0.4">
      <c r="A26" s="265" t="s">
        <v>416</v>
      </c>
      <c r="B26" s="265"/>
      <c r="C26" s="265"/>
    </row>
    <row r="27" spans="1:3" s="266" customFormat="1" ht="20.25" customHeight="1" x14ac:dyDescent="0.4">
      <c r="A27" s="265" t="s">
        <v>417</v>
      </c>
      <c r="B27" s="265"/>
      <c r="C27" s="265"/>
    </row>
    <row r="28" spans="1:3" s="266" customFormat="1" ht="20.25" customHeight="1" x14ac:dyDescent="0.4">
      <c r="A28" s="265"/>
      <c r="B28" s="265"/>
      <c r="C28" s="265"/>
    </row>
    <row r="29" spans="1:3" s="266" customFormat="1" ht="20.25" customHeight="1" x14ac:dyDescent="0.4">
      <c r="A29" s="265"/>
      <c r="B29" s="270" t="s">
        <v>365</v>
      </c>
      <c r="C29" s="270" t="s">
        <v>366</v>
      </c>
    </row>
    <row r="30" spans="1:3" s="266" customFormat="1" ht="20.25" customHeight="1" x14ac:dyDescent="0.4">
      <c r="A30" s="265"/>
      <c r="B30" s="270" t="s">
        <v>370</v>
      </c>
      <c r="C30" s="271" t="s">
        <v>371</v>
      </c>
    </row>
    <row r="31" spans="1:3" s="266" customFormat="1" ht="20.25" customHeight="1" x14ac:dyDescent="0.4">
      <c r="A31" s="265"/>
      <c r="B31" s="270" t="s">
        <v>372</v>
      </c>
      <c r="C31" s="271" t="s">
        <v>373</v>
      </c>
    </row>
    <row r="32" spans="1:3" s="266" customFormat="1" ht="20.25" customHeight="1" x14ac:dyDescent="0.4">
      <c r="A32" s="265"/>
      <c r="B32" s="270" t="s">
        <v>374</v>
      </c>
      <c r="C32" s="271" t="s">
        <v>375</v>
      </c>
    </row>
    <row r="33" spans="1:55" s="266" customFormat="1" ht="20.25" customHeight="1" x14ac:dyDescent="0.4">
      <c r="A33" s="265"/>
      <c r="B33" s="270" t="s">
        <v>377</v>
      </c>
      <c r="C33" s="271" t="s">
        <v>378</v>
      </c>
    </row>
    <row r="34" spans="1:55" s="266" customFormat="1" ht="20.25" customHeight="1" x14ac:dyDescent="0.4">
      <c r="A34" s="265"/>
      <c r="B34" s="265"/>
      <c r="C34" s="265"/>
    </row>
    <row r="35" spans="1:55" s="266" customFormat="1" ht="20.25" customHeight="1" x14ac:dyDescent="0.4">
      <c r="A35" s="265"/>
      <c r="B35" s="272" t="s">
        <v>418</v>
      </c>
      <c r="C35" s="265"/>
    </row>
    <row r="36" spans="1:55" s="266" customFormat="1" ht="20.25" customHeight="1" x14ac:dyDescent="0.4">
      <c r="B36" s="265" t="s">
        <v>419</v>
      </c>
      <c r="E36" s="272"/>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row>
    <row r="37" spans="1:55" s="266" customFormat="1" ht="20.25" customHeight="1" x14ac:dyDescent="0.4">
      <c r="B37" s="265" t="s">
        <v>420</v>
      </c>
      <c r="E37" s="265"/>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row>
    <row r="38" spans="1:55" s="266" customFormat="1" ht="20.25" customHeight="1" x14ac:dyDescent="0.4">
      <c r="E38" s="265"/>
    </row>
    <row r="39" spans="1:55" s="266" customFormat="1" ht="20.25" customHeight="1" x14ac:dyDescent="0.4">
      <c r="A39" s="265"/>
      <c r="B39" s="265"/>
      <c r="C39" s="265"/>
      <c r="D39" s="272"/>
      <c r="E39" s="274"/>
      <c r="F39" s="274"/>
      <c r="G39" s="274"/>
      <c r="J39" s="274"/>
      <c r="K39" s="274"/>
      <c r="L39" s="274"/>
      <c r="R39" s="274"/>
      <c r="S39" s="274"/>
      <c r="T39" s="274"/>
      <c r="W39" s="274"/>
      <c r="X39" s="274"/>
      <c r="Y39" s="274"/>
    </row>
    <row r="40" spans="1:55" s="266" customFormat="1" ht="20.25" customHeight="1" x14ac:dyDescent="0.4">
      <c r="A40" s="265" t="s">
        <v>421</v>
      </c>
      <c r="B40" s="265"/>
      <c r="C40" s="265"/>
    </row>
    <row r="41" spans="1:55" s="266" customFormat="1" ht="20.25" customHeight="1" x14ac:dyDescent="0.4">
      <c r="A41" s="265" t="s">
        <v>422</v>
      </c>
      <c r="B41" s="265"/>
      <c r="C41" s="265"/>
    </row>
    <row r="42" spans="1:55" s="266" customFormat="1" ht="20.25" customHeight="1" x14ac:dyDescent="0.4">
      <c r="A42" s="275" t="s">
        <v>423</v>
      </c>
      <c r="D42" s="276"/>
      <c r="E42" s="277"/>
      <c r="F42" s="274"/>
      <c r="G42" s="274"/>
      <c r="H42" s="274"/>
      <c r="I42" s="274"/>
      <c r="K42" s="274"/>
      <c r="M42" s="274"/>
      <c r="N42" s="274"/>
      <c r="O42" s="274"/>
      <c r="P42" s="274"/>
      <c r="Q42" s="274"/>
      <c r="S42" s="274"/>
      <c r="U42" s="274"/>
      <c r="V42" s="274"/>
      <c r="X42" s="274"/>
      <c r="Z42" s="274"/>
      <c r="AA42" s="274"/>
      <c r="AB42" s="274"/>
      <c r="AC42" s="274"/>
      <c r="AD42" s="274"/>
      <c r="AF42" s="272"/>
      <c r="AH42" s="274"/>
      <c r="AM42" s="274"/>
    </row>
    <row r="43" spans="1:55" s="266" customFormat="1" ht="20.25" customHeight="1" x14ac:dyDescent="0.4">
      <c r="C43" s="275"/>
      <c r="D43" s="276"/>
      <c r="E43" s="277"/>
      <c r="F43" s="274"/>
      <c r="G43" s="274"/>
      <c r="H43" s="274"/>
      <c r="I43" s="274"/>
      <c r="K43" s="274"/>
      <c r="M43" s="274"/>
      <c r="N43" s="274"/>
      <c r="O43" s="274"/>
      <c r="P43" s="274"/>
      <c r="Q43" s="274"/>
      <c r="S43" s="274"/>
      <c r="U43" s="274"/>
      <c r="V43" s="274"/>
      <c r="X43" s="274"/>
      <c r="Z43" s="274"/>
      <c r="AA43" s="274"/>
      <c r="AB43" s="274"/>
      <c r="AC43" s="274"/>
      <c r="AD43" s="274"/>
      <c r="AF43" s="272"/>
      <c r="AH43" s="274"/>
      <c r="AM43" s="274"/>
    </row>
    <row r="44" spans="1:55" s="266" customFormat="1" ht="20.25" customHeight="1" x14ac:dyDescent="0.4">
      <c r="A44" s="265" t="s">
        <v>424</v>
      </c>
      <c r="B44" s="265"/>
    </row>
    <row r="45" spans="1:55" s="266" customFormat="1" ht="20.25" customHeight="1" x14ac:dyDescent="0.4"/>
    <row r="46" spans="1:55" s="266" customFormat="1" ht="20.25" customHeight="1" x14ac:dyDescent="0.4">
      <c r="A46" s="265" t="s">
        <v>425</v>
      </c>
      <c r="B46" s="265"/>
      <c r="C46" s="265"/>
    </row>
    <row r="47" spans="1:55" s="266" customFormat="1" ht="20.25" customHeight="1" x14ac:dyDescent="0.4">
      <c r="A47" s="265" t="s">
        <v>426</v>
      </c>
      <c r="B47" s="265"/>
      <c r="C47" s="265"/>
    </row>
    <row r="48" spans="1:55" s="266" customFormat="1" ht="20.25" customHeight="1" x14ac:dyDescent="0.4"/>
    <row r="49" spans="1:55" s="266" customFormat="1" ht="20.25" customHeight="1" x14ac:dyDescent="0.4">
      <c r="A49" s="265" t="s">
        <v>427</v>
      </c>
      <c r="B49" s="265"/>
      <c r="C49" s="265"/>
    </row>
    <row r="50" spans="1:55" s="266" customFormat="1" ht="20.25" customHeight="1" x14ac:dyDescent="0.4">
      <c r="A50" s="265" t="s">
        <v>428</v>
      </c>
      <c r="B50" s="265"/>
      <c r="C50" s="265"/>
    </row>
    <row r="51" spans="1:55" s="266" customFormat="1" ht="20.25" customHeight="1" x14ac:dyDescent="0.4">
      <c r="A51" s="265"/>
      <c r="B51" s="265"/>
      <c r="C51" s="265"/>
    </row>
    <row r="52" spans="1:55" s="266" customFormat="1" ht="20.25" customHeight="1" x14ac:dyDescent="0.4">
      <c r="A52" s="265" t="s">
        <v>429</v>
      </c>
      <c r="B52" s="265"/>
      <c r="C52" s="265"/>
    </row>
    <row r="53" spans="1:55" s="266" customFormat="1" ht="20.25" customHeight="1" x14ac:dyDescent="0.4">
      <c r="A53" s="265"/>
      <c r="B53" s="265"/>
      <c r="C53" s="265"/>
    </row>
    <row r="54" spans="1:55" s="266" customFormat="1" ht="20.25" customHeight="1" x14ac:dyDescent="0.4">
      <c r="A54" s="266" t="s">
        <v>430</v>
      </c>
      <c r="D54" s="278"/>
      <c r="E54" s="278"/>
      <c r="F54" s="278"/>
      <c r="G54" s="278"/>
      <c r="H54" s="278"/>
      <c r="I54" s="278"/>
      <c r="J54" s="278"/>
      <c r="K54" s="278"/>
      <c r="L54" s="278"/>
      <c r="M54" s="278"/>
      <c r="N54" s="278"/>
      <c r="O54" s="278"/>
      <c r="P54" s="278"/>
      <c r="Q54" s="278"/>
      <c r="R54" s="278"/>
      <c r="S54" s="278"/>
      <c r="T54" s="278"/>
      <c r="U54" s="278"/>
      <c r="V54" s="278"/>
      <c r="W54" s="278"/>
      <c r="X54" s="278"/>
      <c r="Y54" s="278"/>
      <c r="Z54" s="278"/>
      <c r="AA54" s="278"/>
      <c r="AB54" s="278"/>
      <c r="AC54" s="278"/>
      <c r="AD54" s="278"/>
      <c r="AE54" s="278"/>
      <c r="AF54" s="278"/>
      <c r="AG54" s="278"/>
      <c r="AH54" s="278"/>
      <c r="AI54" s="278"/>
      <c r="AJ54" s="278"/>
      <c r="AK54" s="278"/>
      <c r="AL54" s="278"/>
      <c r="AM54" s="278"/>
      <c r="AN54" s="278"/>
      <c r="AO54" s="278"/>
      <c r="AP54" s="278"/>
      <c r="AQ54" s="278"/>
      <c r="AR54" s="278"/>
      <c r="AS54" s="278"/>
      <c r="AT54" s="278"/>
      <c r="AU54" s="278"/>
      <c r="AV54" s="278"/>
      <c r="AW54" s="278"/>
      <c r="AX54" s="278"/>
      <c r="AY54" s="278"/>
      <c r="AZ54" s="278"/>
      <c r="BA54" s="278"/>
      <c r="BB54" s="278"/>
      <c r="BC54" s="278"/>
    </row>
    <row r="55" spans="1:55" s="266" customFormat="1" ht="20.25" customHeight="1" x14ac:dyDescent="0.4">
      <c r="A55" s="266" t="s">
        <v>431</v>
      </c>
      <c r="D55" s="278"/>
      <c r="E55" s="278"/>
      <c r="F55" s="278"/>
      <c r="G55" s="278"/>
      <c r="H55" s="278"/>
      <c r="I55" s="278"/>
      <c r="J55" s="278"/>
      <c r="K55" s="278"/>
      <c r="L55" s="278"/>
      <c r="M55" s="278"/>
      <c r="N55" s="278"/>
      <c r="O55" s="278"/>
      <c r="P55" s="278"/>
      <c r="Q55" s="278"/>
      <c r="R55" s="278"/>
      <c r="S55" s="278"/>
      <c r="T55" s="278"/>
      <c r="U55" s="278"/>
      <c r="V55" s="278"/>
      <c r="W55" s="278"/>
      <c r="X55" s="278"/>
      <c r="Y55" s="278"/>
      <c r="Z55" s="278"/>
      <c r="AA55" s="278"/>
      <c r="AB55" s="278"/>
      <c r="AC55" s="278"/>
      <c r="AD55" s="278"/>
      <c r="AE55" s="278"/>
      <c r="AF55" s="278"/>
      <c r="AG55" s="278"/>
      <c r="AH55" s="278"/>
      <c r="AI55" s="278"/>
      <c r="AJ55" s="278"/>
      <c r="AK55" s="278"/>
      <c r="AL55" s="278"/>
      <c r="AM55" s="278"/>
      <c r="AN55" s="278"/>
      <c r="AO55" s="278"/>
      <c r="AP55" s="278"/>
      <c r="AQ55" s="278"/>
      <c r="AR55" s="278"/>
      <c r="AS55" s="278"/>
      <c r="AT55" s="278"/>
      <c r="AU55" s="278"/>
      <c r="AV55" s="278"/>
      <c r="AW55" s="278"/>
      <c r="AX55" s="278"/>
      <c r="AY55" s="278"/>
      <c r="AZ55" s="278"/>
      <c r="BA55" s="278"/>
      <c r="BB55" s="278"/>
      <c r="BC55" s="278"/>
    </row>
    <row r="56" spans="1:55" s="266" customFormat="1" ht="20.25" customHeight="1" x14ac:dyDescent="0.4">
      <c r="A56" s="266" t="s">
        <v>432</v>
      </c>
      <c r="D56" s="278"/>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8"/>
      <c r="AI56" s="278"/>
      <c r="AJ56" s="278"/>
      <c r="AK56" s="278"/>
      <c r="AL56" s="278"/>
      <c r="AM56" s="278"/>
      <c r="AN56" s="278"/>
      <c r="AO56" s="278"/>
      <c r="AP56" s="278"/>
      <c r="AQ56" s="278"/>
      <c r="AR56" s="278"/>
      <c r="AS56" s="278"/>
      <c r="AT56" s="278"/>
      <c r="AU56" s="278"/>
      <c r="AV56" s="278"/>
      <c r="AW56" s="278"/>
      <c r="AX56" s="278"/>
      <c r="AY56" s="278"/>
      <c r="AZ56" s="278"/>
      <c r="BA56" s="278"/>
      <c r="BB56" s="278"/>
      <c r="BC56" s="278"/>
    </row>
    <row r="57" spans="1:55" s="266" customFormat="1" ht="20.25" customHeight="1" x14ac:dyDescent="0.4">
      <c r="A57" s="265"/>
      <c r="B57" s="265"/>
      <c r="C57" s="265"/>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K57" s="273"/>
      <c r="AL57" s="273"/>
      <c r="AM57" s="273"/>
      <c r="AN57" s="273"/>
      <c r="AO57" s="273"/>
      <c r="AP57" s="273"/>
      <c r="AQ57" s="273"/>
      <c r="AR57" s="273"/>
      <c r="AS57" s="273"/>
      <c r="AT57" s="273"/>
      <c r="AU57" s="273"/>
      <c r="AV57" s="273"/>
      <c r="AW57" s="273"/>
      <c r="AX57" s="273"/>
      <c r="AY57" s="273"/>
      <c r="AZ57" s="273"/>
      <c r="BA57" s="273"/>
      <c r="BB57" s="273"/>
      <c r="BC57" s="273"/>
    </row>
    <row r="58" spans="1:55" s="266" customFormat="1" ht="20.25" customHeight="1" x14ac:dyDescent="0.4">
      <c r="A58" s="266" t="s">
        <v>433</v>
      </c>
      <c r="C58" s="279"/>
      <c r="D58" s="272"/>
      <c r="E58" s="272"/>
    </row>
    <row r="59" spans="1:55" s="266" customFormat="1" ht="20.25" customHeight="1" x14ac:dyDescent="0.4">
      <c r="A59" s="280" t="s">
        <v>434</v>
      </c>
      <c r="B59" s="279"/>
      <c r="C59" s="279"/>
      <c r="D59" s="265"/>
      <c r="E59" s="265"/>
    </row>
    <row r="60" spans="1:55" s="266" customFormat="1" ht="20.25" customHeight="1" x14ac:dyDescent="0.4">
      <c r="A60" s="281" t="s">
        <v>435</v>
      </c>
      <c r="B60" s="279"/>
      <c r="C60" s="279"/>
      <c r="D60" s="265"/>
      <c r="E60" s="265"/>
    </row>
    <row r="61" spans="1:55" s="266" customFormat="1" ht="20.25" customHeight="1" x14ac:dyDescent="0.4">
      <c r="A61" s="280" t="s">
        <v>436</v>
      </c>
      <c r="B61" s="279"/>
      <c r="C61" s="279"/>
      <c r="D61" s="265"/>
      <c r="E61" s="265"/>
    </row>
    <row r="62" spans="1:55" s="266" customFormat="1" ht="20.25" customHeight="1" x14ac:dyDescent="0.4">
      <c r="A62" s="281" t="s">
        <v>437</v>
      </c>
      <c r="B62" s="279"/>
      <c r="C62" s="279"/>
      <c r="D62" s="265"/>
      <c r="E62" s="265"/>
    </row>
    <row r="63" spans="1:55" s="266" customFormat="1" ht="20.25" customHeight="1" x14ac:dyDescent="0.4">
      <c r="A63" s="280" t="s">
        <v>438</v>
      </c>
      <c r="B63" s="279"/>
      <c r="C63" s="279"/>
      <c r="D63" s="265"/>
      <c r="E63" s="265"/>
    </row>
    <row r="64" spans="1:55" s="266" customFormat="1" ht="20.25" customHeight="1" x14ac:dyDescent="0.4">
      <c r="A64" s="280" t="s">
        <v>439</v>
      </c>
      <c r="B64" s="279"/>
      <c r="C64" s="279"/>
      <c r="D64" s="265"/>
      <c r="E64" s="265"/>
    </row>
    <row r="65" spans="1:5" s="266" customFormat="1" ht="20.25" customHeight="1" x14ac:dyDescent="0.4">
      <c r="A65" s="280" t="s">
        <v>440</v>
      </c>
      <c r="B65" s="279"/>
      <c r="C65" s="279"/>
      <c r="D65" s="265"/>
      <c r="E65" s="265"/>
    </row>
    <row r="66" spans="1:5" s="266" customFormat="1" ht="20.25" customHeight="1" x14ac:dyDescent="0.4">
      <c r="A66" s="279"/>
      <c r="B66" s="279"/>
      <c r="C66" s="279"/>
      <c r="D66" s="265"/>
      <c r="E66" s="265"/>
    </row>
    <row r="67" spans="1:5" s="266" customFormat="1" ht="20.25" customHeight="1" x14ac:dyDescent="0.4">
      <c r="A67" s="279"/>
      <c r="B67" s="279"/>
      <c r="C67" s="279"/>
      <c r="D67" s="265"/>
      <c r="E67" s="265"/>
    </row>
    <row r="68" spans="1:5" s="266" customFormat="1" ht="20.25" customHeight="1" x14ac:dyDescent="0.4">
      <c r="A68" s="279"/>
      <c r="B68" s="279"/>
      <c r="C68" s="279"/>
      <c r="D68" s="265"/>
      <c r="E68" s="265"/>
    </row>
    <row r="69" spans="1:5" s="266" customFormat="1" ht="20.25" customHeight="1" x14ac:dyDescent="0.4">
      <c r="A69" s="279"/>
      <c r="B69" s="279"/>
      <c r="C69" s="279"/>
      <c r="D69" s="265"/>
      <c r="E69" s="265"/>
    </row>
    <row r="70" spans="1:5" ht="20.25" customHeight="1" x14ac:dyDescent="0.4"/>
    <row r="71" spans="1:5" ht="20.25" customHeight="1" x14ac:dyDescent="0.4"/>
  </sheetData>
  <sheetProtection algorithmName="SHA-512" hashValue="4TAncj0vnVjrkPRDXKnonY3cBc4cmgnhs4MCUyOl4DNppzem+QCT+Ub4dxIiiF2Xmz6Oo9NLZgDvwWvhHv64Hg==" saltValue="kb8jOnaYL/s6A+s64g0TlQ==" spinCount="100000" sheet="1" selectLockedCells="1" selectUnlockedCells="1"/>
  <mergeCells count="1">
    <mergeCell ref="E4:J5"/>
  </mergeCells>
  <phoneticPr fontId="3"/>
  <printOptions horizontalCentered="1"/>
  <pageMargins left="0.70866141732283472" right="0.70866141732283472" top="0.74803149606299213" bottom="0.15748031496062992" header="0.31496062992125984" footer="0.31496062992125984"/>
  <pageSetup paperSize="9" scale="4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K45"/>
  <sheetViews>
    <sheetView workbookViewId="0"/>
  </sheetViews>
  <sheetFormatPr defaultColWidth="10" defaultRowHeight="25.5" x14ac:dyDescent="0.4"/>
  <cols>
    <col min="1" max="1" width="2.25" style="282" customWidth="1"/>
    <col min="2" max="2" width="9.5" style="282" customWidth="1"/>
    <col min="3" max="11" width="45.125" style="282" customWidth="1"/>
    <col min="12" max="16384" width="10" style="282"/>
  </cols>
  <sheetData>
    <row r="1" spans="2:11" x14ac:dyDescent="0.4">
      <c r="B1" s="282" t="s">
        <v>441</v>
      </c>
    </row>
    <row r="3" spans="2:11" x14ac:dyDescent="0.4">
      <c r="B3" s="283" t="s">
        <v>346</v>
      </c>
      <c r="C3" s="283" t="s">
        <v>442</v>
      </c>
    </row>
    <row r="4" spans="2:11" x14ac:dyDescent="0.4">
      <c r="B4" s="283">
        <v>1</v>
      </c>
      <c r="C4" s="284" t="s">
        <v>334</v>
      </c>
    </row>
    <row r="5" spans="2:11" x14ac:dyDescent="0.4">
      <c r="B5" s="283">
        <v>2</v>
      </c>
      <c r="C5" s="284" t="s">
        <v>443</v>
      </c>
    </row>
    <row r="6" spans="2:11" x14ac:dyDescent="0.4">
      <c r="B6" s="283">
        <v>3</v>
      </c>
      <c r="C6" s="284"/>
    </row>
    <row r="7" spans="2:11" x14ac:dyDescent="0.4">
      <c r="B7" s="283">
        <v>4</v>
      </c>
      <c r="C7" s="284"/>
    </row>
    <row r="8" spans="2:11" x14ac:dyDescent="0.4">
      <c r="B8" s="283">
        <v>5</v>
      </c>
      <c r="C8" s="284"/>
    </row>
    <row r="9" spans="2:11" x14ac:dyDescent="0.4">
      <c r="B9" s="283">
        <v>6</v>
      </c>
      <c r="C9" s="284"/>
    </row>
    <row r="10" spans="2:11" x14ac:dyDescent="0.4">
      <c r="B10" s="283">
        <v>7</v>
      </c>
      <c r="C10" s="284"/>
    </row>
    <row r="11" spans="2:11" x14ac:dyDescent="0.4">
      <c r="B11" s="283">
        <v>8</v>
      </c>
      <c r="C11" s="284"/>
    </row>
    <row r="13" spans="2:11" x14ac:dyDescent="0.4">
      <c r="B13" s="282" t="s">
        <v>444</v>
      </c>
    </row>
    <row r="14" spans="2:11" ht="26.25" thickBot="1" x14ac:dyDescent="0.45"/>
    <row r="15" spans="2:11" ht="26.25" thickBot="1" x14ac:dyDescent="0.45">
      <c r="B15" s="285" t="s">
        <v>414</v>
      </c>
      <c r="C15" s="286" t="s">
        <v>394</v>
      </c>
      <c r="D15" s="287" t="s">
        <v>233</v>
      </c>
      <c r="E15" s="288" t="s">
        <v>415</v>
      </c>
      <c r="F15" s="289" t="s">
        <v>125</v>
      </c>
      <c r="G15" s="289" t="s">
        <v>125</v>
      </c>
      <c r="H15" s="289" t="s">
        <v>125</v>
      </c>
      <c r="I15" s="289" t="s">
        <v>125</v>
      </c>
      <c r="J15" s="289" t="s">
        <v>125</v>
      </c>
      <c r="K15" s="290" t="s">
        <v>125</v>
      </c>
    </row>
    <row r="16" spans="2:11" x14ac:dyDescent="0.4">
      <c r="B16" s="819" t="s">
        <v>445</v>
      </c>
      <c r="C16" s="291" t="s">
        <v>395</v>
      </c>
      <c r="D16" s="292" t="s">
        <v>395</v>
      </c>
      <c r="E16" s="292" t="s">
        <v>446</v>
      </c>
      <c r="F16" s="292"/>
      <c r="G16" s="292"/>
      <c r="H16" s="292"/>
      <c r="I16" s="293"/>
      <c r="J16" s="293"/>
      <c r="K16" s="294"/>
    </row>
    <row r="17" spans="2:11" x14ac:dyDescent="0.4">
      <c r="B17" s="819"/>
      <c r="C17" s="295" t="s">
        <v>125</v>
      </c>
      <c r="D17" s="292" t="s">
        <v>233</v>
      </c>
      <c r="E17" s="292" t="s">
        <v>233</v>
      </c>
      <c r="F17" s="292"/>
      <c r="G17" s="292"/>
      <c r="H17" s="292"/>
      <c r="I17" s="296"/>
      <c r="J17" s="296"/>
      <c r="K17" s="297"/>
    </row>
    <row r="18" spans="2:11" x14ac:dyDescent="0.4">
      <c r="B18" s="819"/>
      <c r="C18" s="295" t="s">
        <v>125</v>
      </c>
      <c r="D18" s="292" t="s">
        <v>125</v>
      </c>
      <c r="E18" s="292" t="s">
        <v>447</v>
      </c>
      <c r="F18" s="292"/>
      <c r="G18" s="292"/>
      <c r="H18" s="292"/>
      <c r="I18" s="296"/>
      <c r="J18" s="296"/>
      <c r="K18" s="297"/>
    </row>
    <row r="19" spans="2:11" x14ac:dyDescent="0.4">
      <c r="B19" s="819"/>
      <c r="C19" s="295" t="s">
        <v>125</v>
      </c>
      <c r="D19" s="292" t="s">
        <v>125</v>
      </c>
      <c r="E19" s="292" t="s">
        <v>448</v>
      </c>
      <c r="F19" s="292"/>
      <c r="G19" s="292"/>
      <c r="H19" s="292"/>
      <c r="I19" s="296"/>
      <c r="J19" s="296"/>
      <c r="K19" s="297"/>
    </row>
    <row r="20" spans="2:11" x14ac:dyDescent="0.4">
      <c r="B20" s="819"/>
      <c r="C20" s="295" t="s">
        <v>125</v>
      </c>
      <c r="D20" s="292" t="s">
        <v>125</v>
      </c>
      <c r="E20" s="292" t="s">
        <v>449</v>
      </c>
      <c r="F20" s="292"/>
      <c r="G20" s="292"/>
      <c r="H20" s="292"/>
      <c r="I20" s="296"/>
      <c r="J20" s="296"/>
      <c r="K20" s="297"/>
    </row>
    <row r="21" spans="2:11" x14ac:dyDescent="0.4">
      <c r="B21" s="819"/>
      <c r="C21" s="295" t="s">
        <v>125</v>
      </c>
      <c r="D21" s="292" t="s">
        <v>125</v>
      </c>
      <c r="E21" s="292" t="s">
        <v>125</v>
      </c>
      <c r="F21" s="292"/>
      <c r="G21" s="292"/>
      <c r="H21" s="292"/>
      <c r="I21" s="296"/>
      <c r="J21" s="296"/>
      <c r="K21" s="297"/>
    </row>
    <row r="22" spans="2:11" x14ac:dyDescent="0.4">
      <c r="B22" s="819"/>
      <c r="C22" s="295" t="s">
        <v>125</v>
      </c>
      <c r="D22" s="292" t="s">
        <v>125</v>
      </c>
      <c r="E22" s="292" t="s">
        <v>125</v>
      </c>
      <c r="F22" s="292"/>
      <c r="G22" s="292"/>
      <c r="H22" s="292"/>
      <c r="I22" s="296"/>
      <c r="J22" s="296"/>
      <c r="K22" s="297"/>
    </row>
    <row r="23" spans="2:11" x14ac:dyDescent="0.4">
      <c r="B23" s="819"/>
      <c r="C23" s="295" t="s">
        <v>125</v>
      </c>
      <c r="D23" s="292" t="s">
        <v>125</v>
      </c>
      <c r="E23" s="292" t="s">
        <v>125</v>
      </c>
      <c r="F23" s="292"/>
      <c r="G23" s="292"/>
      <c r="H23" s="292"/>
      <c r="I23" s="296"/>
      <c r="J23" s="296"/>
      <c r="K23" s="297"/>
    </row>
    <row r="24" spans="2:11" x14ac:dyDescent="0.4">
      <c r="B24" s="819"/>
      <c r="C24" s="295" t="s">
        <v>125</v>
      </c>
      <c r="D24" s="292" t="s">
        <v>125</v>
      </c>
      <c r="E24" s="292" t="s">
        <v>125</v>
      </c>
      <c r="F24" s="292"/>
      <c r="G24" s="292"/>
      <c r="H24" s="292"/>
      <c r="I24" s="296"/>
      <c r="J24" s="296"/>
      <c r="K24" s="297"/>
    </row>
    <row r="25" spans="2:11" x14ac:dyDescent="0.4">
      <c r="B25" s="819"/>
      <c r="C25" s="295" t="s">
        <v>125</v>
      </c>
      <c r="D25" s="298" t="s">
        <v>125</v>
      </c>
      <c r="E25" s="298" t="s">
        <v>125</v>
      </c>
      <c r="F25" s="298"/>
      <c r="G25" s="298"/>
      <c r="H25" s="298"/>
      <c r="I25" s="296"/>
      <c r="J25" s="296"/>
      <c r="K25" s="297"/>
    </row>
    <row r="26" spans="2:11" x14ac:dyDescent="0.4">
      <c r="B26" s="819"/>
      <c r="C26" s="295" t="s">
        <v>125</v>
      </c>
      <c r="D26" s="298" t="s">
        <v>125</v>
      </c>
      <c r="E26" s="298" t="s">
        <v>125</v>
      </c>
      <c r="F26" s="298"/>
      <c r="G26" s="298"/>
      <c r="H26" s="298"/>
      <c r="I26" s="296"/>
      <c r="J26" s="296"/>
      <c r="K26" s="297"/>
    </row>
    <row r="27" spans="2:11" x14ac:dyDescent="0.4">
      <c r="B27" s="819"/>
      <c r="C27" s="295" t="s">
        <v>125</v>
      </c>
      <c r="D27" s="298" t="s">
        <v>125</v>
      </c>
      <c r="E27" s="298" t="s">
        <v>125</v>
      </c>
      <c r="F27" s="298"/>
      <c r="G27" s="298"/>
      <c r="H27" s="298"/>
      <c r="I27" s="296"/>
      <c r="J27" s="296"/>
      <c r="K27" s="297"/>
    </row>
    <row r="28" spans="2:11" ht="26.25" thickBot="1" x14ac:dyDescent="0.45">
      <c r="B28" s="820"/>
      <c r="C28" s="299" t="s">
        <v>125</v>
      </c>
      <c r="D28" s="300" t="s">
        <v>125</v>
      </c>
      <c r="E28" s="300" t="s">
        <v>125</v>
      </c>
      <c r="F28" s="300"/>
      <c r="G28" s="300"/>
      <c r="H28" s="300"/>
      <c r="I28" s="300"/>
      <c r="J28" s="300"/>
      <c r="K28" s="301"/>
    </row>
    <row r="31" spans="2:11" x14ac:dyDescent="0.4">
      <c r="C31" s="282" t="s">
        <v>450</v>
      </c>
    </row>
    <row r="32" spans="2:11" x14ac:dyDescent="0.4">
      <c r="C32" s="282" t="s">
        <v>451</v>
      </c>
    </row>
    <row r="33" spans="3:3" x14ac:dyDescent="0.4">
      <c r="C33" s="282" t="s">
        <v>452</v>
      </c>
    </row>
    <row r="34" spans="3:3" x14ac:dyDescent="0.4">
      <c r="C34" s="282" t="s">
        <v>453</v>
      </c>
    </row>
    <row r="35" spans="3:3" x14ac:dyDescent="0.4">
      <c r="C35" s="282" t="s">
        <v>454</v>
      </c>
    </row>
    <row r="36" spans="3:3" x14ac:dyDescent="0.4">
      <c r="C36" s="282" t="s">
        <v>455</v>
      </c>
    </row>
    <row r="37" spans="3:3" x14ac:dyDescent="0.4">
      <c r="C37" s="282" t="s">
        <v>456</v>
      </c>
    </row>
    <row r="38" spans="3:3" x14ac:dyDescent="0.4">
      <c r="C38" s="282" t="s">
        <v>457</v>
      </c>
    </row>
    <row r="40" spans="3:3" x14ac:dyDescent="0.4">
      <c r="C40" s="282" t="s">
        <v>458</v>
      </c>
    </row>
    <row r="41" spans="3:3" x14ac:dyDescent="0.4">
      <c r="C41" s="282" t="s">
        <v>459</v>
      </c>
    </row>
    <row r="42" spans="3:3" x14ac:dyDescent="0.4">
      <c r="C42" s="282" t="s">
        <v>460</v>
      </c>
    </row>
    <row r="43" spans="3:3" x14ac:dyDescent="0.4">
      <c r="C43" s="282" t="s">
        <v>461</v>
      </c>
    </row>
    <row r="44" spans="3:3" x14ac:dyDescent="0.4">
      <c r="C44" s="282" t="s">
        <v>462</v>
      </c>
    </row>
    <row r="45" spans="3:3" x14ac:dyDescent="0.4">
      <c r="C45" s="282" t="s">
        <v>463</v>
      </c>
    </row>
  </sheetData>
  <sheetProtection algorithmName="SHA-512" hashValue="mlMYPFUZp13UOT9162qy68cmg5alB/c6wXEnkifP4lnzxfmkYi+gbRhefGI850Y46hhNIpWusmAu4IcsE3ld4Q==" saltValue="VpdQpPlMHsvWezCRtr67cA==" spinCount="100000" sheet="1" selectLockedCells="1" selectUnlockedCells="1"/>
  <mergeCells count="1">
    <mergeCell ref="B16:B28"/>
  </mergeCells>
  <phoneticPr fontId="3"/>
  <pageMargins left="0.70866141732283472" right="0.70866141732283472" top="0.74803149606299213" bottom="0.74803149606299213" header="0.31496062992125984" footer="0.31496062992125984"/>
  <pageSetup paperSize="9" scale="31"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チェックリスト</vt:lpstr>
      <vt:lpstr>別紙１－１</vt:lpstr>
      <vt:lpstr>別紙3－2</vt:lpstr>
      <vt:lpstr>別紙36</vt:lpstr>
      <vt:lpstr>別紙36-2</vt:lpstr>
      <vt:lpstr>居宅介護支援（１枚版）</vt:lpstr>
      <vt:lpstr>標準様式１【記載例】居宅介護支援</vt:lpstr>
      <vt:lpstr>標準様式１記入方法</vt:lpstr>
      <vt:lpstr>標準様式１プルダウン・リスト</vt:lpstr>
      <vt:lpstr>'居宅介護支援（１枚版）'!Print_Area</vt:lpstr>
      <vt:lpstr>標準様式１【記載例】居宅介護支援!Print_Area</vt:lpstr>
      <vt:lpstr>標準様式１記入方法!Print_Area</vt:lpstr>
      <vt:lpstr>'別紙１－１'!Print_Area</vt:lpstr>
      <vt:lpstr>'別紙3－2'!Print_Area</vt:lpstr>
      <vt:lpstr>別紙36!Print_Area</vt:lpstr>
      <vt:lpstr>'別紙36-2'!Print_Area</vt:lpstr>
      <vt:lpstr>'居宅介護支援（１枚版）'!Print_Titles</vt:lpstr>
      <vt:lpstr>標準様式１【記載例】居宅介護支援!Print_Titles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2024-03-27T01:08:34Z</dcterms:created>
  <dcterms:modified xsi:type="dcterms:W3CDTF">2024-04-03T02:52:02Z</dcterms:modified>
</cp:coreProperties>
</file>